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mecomm117\Desktop\2025학년도 하반기 외국인 특별전형\"/>
    </mc:Choice>
  </mc:AlternateContent>
  <xr:revisionPtr revIDLastSave="0" documentId="13_ncr:1_{E1F85F89-7596-47A8-AA86-302CAFF852A1}" xr6:coauthVersionLast="47" xr6:coauthVersionMax="47" xr10:uidLastSave="{00000000-0000-0000-0000-000000000000}"/>
  <bookViews>
    <workbookView xWindow="12708" yWindow="2472" windowWidth="22032" windowHeight="11112" tabRatio="870" xr2:uid="{00000000-000D-0000-FFFF-FFFF00000000}"/>
  </bookViews>
  <sheets>
    <sheet name="Journal Articles" sheetId="4" r:id="rId1"/>
    <sheet name="(Example)Form 4-1-가.연구실적물" sheetId="5" state="hidden" r:id="rId2"/>
    <sheet name="Index" sheetId="14" state="hidden" r:id="rId3"/>
    <sheet name="인덱스" sheetId="13" state="hidden" r:id="rId4"/>
  </sheets>
  <definedNames>
    <definedName name="가중치">인덱스!$E$2:$E$4</definedName>
    <definedName name="신청구분">인덱스!$F$2:$F$6</definedName>
    <definedName name="인정율">인덱스!$D$2:$D$6</definedName>
    <definedName name="저자수">인덱스!$B$2:$B$6</definedName>
    <definedName name="저자역할">인덱스!$C$2:$C$11</definedName>
    <definedName name="학술지구분">인덱스!$A$2:$A$14</definedName>
  </definedNames>
  <calcPr calcId="191029"/>
  <customWorkbookViews>
    <customWorkbookView name="Ian Revell - Personal View" guid="{096AB658-BD04-AA49-AF29-6ECD874B925C}" mergeInterval="0" personalView="1" xWindow="12" yWindow="58" windowWidth="1205" windowHeight="699" tabRatio="870" activeSheetId="1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16" i="4" l="1"/>
  <c r="J15" i="4" l="1"/>
  <c r="J18" i="4"/>
  <c r="J19" i="4"/>
  <c r="J20" i="4"/>
  <c r="J21" i="4"/>
  <c r="J22" i="4"/>
  <c r="J23" i="4"/>
  <c r="J24" i="4"/>
  <c r="J25" i="4"/>
  <c r="J26" i="4"/>
  <c r="J17" i="4"/>
  <c r="N17" i="5"/>
  <c r="B4" i="14"/>
  <c r="B3" i="14"/>
  <c r="B2" i="14"/>
  <c r="B1" i="14"/>
  <c r="A4" i="14"/>
  <c r="A3" i="14"/>
  <c r="A2" i="14"/>
  <c r="A1" i="14"/>
  <c r="J34" i="5"/>
  <c r="N21" i="5"/>
  <c r="N22" i="5"/>
  <c r="N23" i="5"/>
  <c r="N24" i="5"/>
  <c r="N25" i="5"/>
  <c r="N26" i="5"/>
  <c r="N27" i="5"/>
  <c r="N28" i="5"/>
  <c r="N29" i="5"/>
  <c r="N30" i="5"/>
  <c r="N31" i="5"/>
  <c r="N32" i="5"/>
  <c r="N33" i="5"/>
  <c r="N20" i="5"/>
  <c r="N18" i="5"/>
  <c r="N19" i="5"/>
  <c r="C11" i="5"/>
  <c r="E11" i="5" s="1"/>
  <c r="G11" i="5" s="1"/>
  <c r="C10" i="5"/>
  <c r="N34" i="5"/>
  <c r="J27" i="4" l="1"/>
  <c r="E10" i="5"/>
  <c r="G10" i="5" s="1"/>
  <c r="E12" i="5" l="1"/>
  <c r="G12" i="5"/>
  <c r="C12" i="5"/>
  <c r="D13" i="5" l="1"/>
  <c r="K13"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User</author>
    <author>user</author>
  </authors>
  <commentList>
    <comment ref="J10" authorId="0" shapeId="0" xr:uid="{00000000-0006-0000-0000-000001000000}">
      <text>
        <r>
          <rPr>
            <sz val="9"/>
            <color indexed="81"/>
            <rFont val="Tahoma"/>
            <family val="2"/>
          </rPr>
          <t>Enter 'Media/Communication Studies (General)' that is your study field</t>
        </r>
      </text>
    </comment>
    <comment ref="E14" authorId="1" shapeId="0" xr:uid="{00000000-0006-0000-0000-000002000000}">
      <text>
        <r>
          <rPr>
            <sz val="9"/>
            <color indexed="81"/>
            <rFont val="맑은 고딕"/>
            <family val="3"/>
          </rPr>
          <t>Scroll the check box which is activated when selecting the cell, and select a proper item. It is the same to the cells of the number of authors, roles of authors, Percent(A) and Weight(B).</t>
        </r>
      </text>
    </comment>
    <comment ref="G14" authorId="1" shapeId="0" xr:uid="{00000000-0006-0000-0000-000003000000}">
      <text>
        <r>
          <rPr>
            <b/>
            <sz val="9"/>
            <color indexed="81"/>
            <rFont val="Tahoma"/>
            <family val="2"/>
          </rPr>
          <t>Scroll the check box that is activated when selecting a cell, and select an item.</t>
        </r>
      </text>
    </comment>
    <comment ref="J27" authorId="0" shapeId="0" xr:uid="{00000000-0006-0000-0000-000004000000}">
      <text>
        <r>
          <rPr>
            <b/>
            <sz val="10"/>
            <color indexed="81"/>
            <rFont val="Tahoma"/>
            <family val="2"/>
          </rPr>
          <t>If this total is under 300%, your application is not acceptable
Scoring : 600% or more (20 points), 550% or more(19 points), 510% or more(18 points), 480% or more(17 points), 450% or more(16 points), 420% or more (15 points), 390% or more(14 points), 360% or more(13 points), 330% or more(12 points), 300% or more(11 points)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J10" authorId="0" shapeId="0" xr:uid="{00000000-0006-0000-0200-000001000000}">
      <text>
        <r>
          <rPr>
            <b/>
            <sz val="9"/>
            <color indexed="81"/>
            <rFont val="맑은 고딕"/>
            <family val="3"/>
          </rPr>
          <t xml:space="preserve"> Enter the date in the format of '2011 - 1 - 1' and the term of employment will be automatically calculated..</t>
        </r>
      </text>
    </comment>
    <comment ref="B16" authorId="0" shapeId="0" xr:uid="{00000000-0006-0000-0200-000002000000}">
      <text>
        <r>
          <rPr>
            <sz val="9"/>
            <color indexed="81"/>
            <rFont val="맑은 고딕"/>
            <family val="3"/>
          </rPr>
          <t>Scroll the check box that is activated when selecting a cell, and select an item. Use the same method to enter the number of authors, roles of authors, rate of recognition and weighting of excellent research achievements.</t>
        </r>
      </text>
    </comment>
    <comment ref="E16" authorId="0" shapeId="0" xr:uid="{00000000-0006-0000-0200-000003000000}">
      <text>
        <r>
          <rPr>
            <b/>
            <sz val="9"/>
            <color indexed="81"/>
            <rFont val="돋움"/>
            <family val="3"/>
          </rPr>
          <t>셀</t>
        </r>
        <r>
          <rPr>
            <b/>
            <sz val="9"/>
            <color indexed="81"/>
            <rFont val="Tahoma"/>
            <family val="2"/>
          </rPr>
          <t xml:space="preserve"> </t>
        </r>
        <r>
          <rPr>
            <b/>
            <sz val="9"/>
            <color indexed="81"/>
            <rFont val="돋움"/>
            <family val="3"/>
          </rPr>
          <t>선택</t>
        </r>
        <r>
          <rPr>
            <b/>
            <sz val="9"/>
            <color indexed="81"/>
            <rFont val="Tahoma"/>
            <family val="2"/>
          </rPr>
          <t xml:space="preserve"> </t>
        </r>
        <r>
          <rPr>
            <b/>
            <sz val="9"/>
            <color indexed="81"/>
            <rFont val="돋움"/>
            <family val="3"/>
          </rPr>
          <t>시</t>
        </r>
        <r>
          <rPr>
            <b/>
            <sz val="9"/>
            <color indexed="81"/>
            <rFont val="Tahoma"/>
            <family val="2"/>
          </rPr>
          <t xml:space="preserve"> </t>
        </r>
        <r>
          <rPr>
            <b/>
            <sz val="9"/>
            <color indexed="81"/>
            <rFont val="돋움"/>
            <family val="3"/>
          </rPr>
          <t>활성화되는</t>
        </r>
        <r>
          <rPr>
            <b/>
            <sz val="9"/>
            <color indexed="81"/>
            <rFont val="Tahoma"/>
            <family val="2"/>
          </rPr>
          <t xml:space="preserve"> </t>
        </r>
        <r>
          <rPr>
            <b/>
            <sz val="9"/>
            <color indexed="81"/>
            <rFont val="돋움"/>
            <family val="3"/>
          </rPr>
          <t>체크박스를</t>
        </r>
        <r>
          <rPr>
            <b/>
            <sz val="9"/>
            <color indexed="81"/>
            <rFont val="Tahoma"/>
            <family val="2"/>
          </rPr>
          <t xml:space="preserve"> </t>
        </r>
        <r>
          <rPr>
            <b/>
            <sz val="9"/>
            <color indexed="81"/>
            <rFont val="돋움"/>
            <family val="3"/>
          </rPr>
          <t>스크롤하여</t>
        </r>
        <r>
          <rPr>
            <b/>
            <sz val="9"/>
            <color indexed="81"/>
            <rFont val="Tahoma"/>
            <family val="2"/>
          </rPr>
          <t xml:space="preserve"> </t>
        </r>
        <r>
          <rPr>
            <b/>
            <sz val="9"/>
            <color indexed="81"/>
            <rFont val="돋움"/>
            <family val="3"/>
          </rPr>
          <t>해당하는</t>
        </r>
        <r>
          <rPr>
            <b/>
            <sz val="9"/>
            <color indexed="81"/>
            <rFont val="Tahoma"/>
            <family val="2"/>
          </rPr>
          <t xml:space="preserve"> </t>
        </r>
        <r>
          <rPr>
            <b/>
            <sz val="9"/>
            <color indexed="81"/>
            <rFont val="돋움"/>
            <family val="3"/>
          </rPr>
          <t>항목을</t>
        </r>
        <r>
          <rPr>
            <b/>
            <sz val="9"/>
            <color indexed="81"/>
            <rFont val="Tahoma"/>
            <family val="2"/>
          </rPr>
          <t xml:space="preserve"> </t>
        </r>
        <r>
          <rPr>
            <b/>
            <sz val="9"/>
            <color indexed="81"/>
            <rFont val="돋움"/>
            <family val="3"/>
          </rPr>
          <t>선택합니다</t>
        </r>
        <r>
          <rPr>
            <b/>
            <sz val="9"/>
            <color indexed="81"/>
            <rFont val="Tahoma"/>
            <family val="2"/>
          </rPr>
          <t>.</t>
        </r>
      </text>
    </comment>
    <comment ref="J16" authorId="0" shapeId="0" xr:uid="{00000000-0006-0000-0200-000004000000}">
      <text>
        <r>
          <rPr>
            <b/>
            <sz val="9"/>
            <color indexed="81"/>
            <rFont val="돋움"/>
            <family val="3"/>
          </rPr>
          <t>셀</t>
        </r>
        <r>
          <rPr>
            <b/>
            <sz val="9"/>
            <color indexed="81"/>
            <rFont val="Tahoma"/>
            <family val="2"/>
          </rPr>
          <t xml:space="preserve"> </t>
        </r>
        <r>
          <rPr>
            <b/>
            <sz val="9"/>
            <color indexed="81"/>
            <rFont val="돋움"/>
            <family val="3"/>
          </rPr>
          <t>선택</t>
        </r>
        <r>
          <rPr>
            <b/>
            <sz val="9"/>
            <color indexed="81"/>
            <rFont val="Tahoma"/>
            <family val="2"/>
          </rPr>
          <t xml:space="preserve"> </t>
        </r>
        <r>
          <rPr>
            <b/>
            <sz val="9"/>
            <color indexed="81"/>
            <rFont val="돋움"/>
            <family val="3"/>
          </rPr>
          <t>시</t>
        </r>
        <r>
          <rPr>
            <b/>
            <sz val="9"/>
            <color indexed="81"/>
            <rFont val="Tahoma"/>
            <family val="2"/>
          </rPr>
          <t xml:space="preserve"> </t>
        </r>
        <r>
          <rPr>
            <b/>
            <sz val="9"/>
            <color indexed="81"/>
            <rFont val="돋움"/>
            <family val="3"/>
          </rPr>
          <t>활성화되는</t>
        </r>
        <r>
          <rPr>
            <b/>
            <sz val="9"/>
            <color indexed="81"/>
            <rFont val="Tahoma"/>
            <family val="2"/>
          </rPr>
          <t xml:space="preserve"> </t>
        </r>
        <r>
          <rPr>
            <b/>
            <sz val="9"/>
            <color indexed="81"/>
            <rFont val="돋움"/>
            <family val="3"/>
          </rPr>
          <t>체크박스를</t>
        </r>
        <r>
          <rPr>
            <b/>
            <sz val="9"/>
            <color indexed="81"/>
            <rFont val="Tahoma"/>
            <family val="2"/>
          </rPr>
          <t xml:space="preserve"> </t>
        </r>
        <r>
          <rPr>
            <b/>
            <sz val="9"/>
            <color indexed="81"/>
            <rFont val="돋움"/>
            <family val="3"/>
          </rPr>
          <t>스크롤하여</t>
        </r>
        <r>
          <rPr>
            <b/>
            <sz val="9"/>
            <color indexed="81"/>
            <rFont val="Tahoma"/>
            <family val="2"/>
          </rPr>
          <t xml:space="preserve"> </t>
        </r>
        <r>
          <rPr>
            <b/>
            <sz val="9"/>
            <color indexed="81"/>
            <rFont val="돋움"/>
            <family val="3"/>
          </rPr>
          <t>해당하는</t>
        </r>
        <r>
          <rPr>
            <b/>
            <sz val="9"/>
            <color indexed="81"/>
            <rFont val="Tahoma"/>
            <family val="2"/>
          </rPr>
          <t xml:space="preserve"> </t>
        </r>
        <r>
          <rPr>
            <b/>
            <sz val="9"/>
            <color indexed="81"/>
            <rFont val="돋움"/>
            <family val="3"/>
          </rPr>
          <t>항목을</t>
        </r>
        <r>
          <rPr>
            <b/>
            <sz val="9"/>
            <color indexed="81"/>
            <rFont val="Tahoma"/>
            <family val="2"/>
          </rPr>
          <t xml:space="preserve"> </t>
        </r>
        <r>
          <rPr>
            <b/>
            <sz val="9"/>
            <color indexed="81"/>
            <rFont val="돋움"/>
            <family val="3"/>
          </rPr>
          <t>선택합니다</t>
        </r>
        <r>
          <rPr>
            <b/>
            <sz val="9"/>
            <color indexed="81"/>
            <rFont val="Tahoma"/>
            <family val="2"/>
          </rPr>
          <t>.</t>
        </r>
      </text>
    </comment>
    <comment ref="K16" authorId="0" shapeId="0" xr:uid="{00000000-0006-0000-0200-000005000000}">
      <text>
        <r>
          <rPr>
            <b/>
            <sz val="9"/>
            <color indexed="81"/>
            <rFont val="돋움"/>
            <family val="3"/>
          </rPr>
          <t>셀</t>
        </r>
        <r>
          <rPr>
            <b/>
            <sz val="9"/>
            <color indexed="81"/>
            <rFont val="Tahoma"/>
            <family val="2"/>
          </rPr>
          <t xml:space="preserve"> </t>
        </r>
        <r>
          <rPr>
            <b/>
            <sz val="9"/>
            <color indexed="81"/>
            <rFont val="돋움"/>
            <family val="3"/>
          </rPr>
          <t>선택</t>
        </r>
        <r>
          <rPr>
            <b/>
            <sz val="9"/>
            <color indexed="81"/>
            <rFont val="Tahoma"/>
            <family val="2"/>
          </rPr>
          <t xml:space="preserve"> </t>
        </r>
        <r>
          <rPr>
            <b/>
            <sz val="9"/>
            <color indexed="81"/>
            <rFont val="돋움"/>
            <family val="3"/>
          </rPr>
          <t>시</t>
        </r>
        <r>
          <rPr>
            <b/>
            <sz val="9"/>
            <color indexed="81"/>
            <rFont val="Tahoma"/>
            <family val="2"/>
          </rPr>
          <t xml:space="preserve"> </t>
        </r>
        <r>
          <rPr>
            <b/>
            <sz val="9"/>
            <color indexed="81"/>
            <rFont val="돋움"/>
            <family val="3"/>
          </rPr>
          <t>활성화되는</t>
        </r>
        <r>
          <rPr>
            <b/>
            <sz val="9"/>
            <color indexed="81"/>
            <rFont val="Tahoma"/>
            <family val="2"/>
          </rPr>
          <t xml:space="preserve"> </t>
        </r>
        <r>
          <rPr>
            <b/>
            <sz val="9"/>
            <color indexed="81"/>
            <rFont val="돋움"/>
            <family val="3"/>
          </rPr>
          <t>체크박스를</t>
        </r>
        <r>
          <rPr>
            <b/>
            <sz val="9"/>
            <color indexed="81"/>
            <rFont val="Tahoma"/>
            <family val="2"/>
          </rPr>
          <t xml:space="preserve"> </t>
        </r>
        <r>
          <rPr>
            <b/>
            <sz val="9"/>
            <color indexed="81"/>
            <rFont val="돋움"/>
            <family val="3"/>
          </rPr>
          <t>스크롤하여</t>
        </r>
        <r>
          <rPr>
            <b/>
            <sz val="9"/>
            <color indexed="81"/>
            <rFont val="Tahoma"/>
            <family val="2"/>
          </rPr>
          <t xml:space="preserve"> </t>
        </r>
        <r>
          <rPr>
            <b/>
            <sz val="9"/>
            <color indexed="81"/>
            <rFont val="돋움"/>
            <family val="3"/>
          </rPr>
          <t>해당하는</t>
        </r>
        <r>
          <rPr>
            <b/>
            <sz val="9"/>
            <color indexed="81"/>
            <rFont val="Tahoma"/>
            <family val="2"/>
          </rPr>
          <t xml:space="preserve"> </t>
        </r>
        <r>
          <rPr>
            <b/>
            <sz val="9"/>
            <color indexed="81"/>
            <rFont val="돋움"/>
            <family val="3"/>
          </rPr>
          <t>항목을</t>
        </r>
        <r>
          <rPr>
            <b/>
            <sz val="9"/>
            <color indexed="81"/>
            <rFont val="Tahoma"/>
            <family val="2"/>
          </rPr>
          <t xml:space="preserve"> </t>
        </r>
        <r>
          <rPr>
            <b/>
            <sz val="9"/>
            <color indexed="81"/>
            <rFont val="돋움"/>
            <family val="3"/>
          </rPr>
          <t>선택합니다</t>
        </r>
        <r>
          <rPr>
            <b/>
            <sz val="9"/>
            <color indexed="81"/>
            <rFont val="Tahoma"/>
            <family val="2"/>
          </rPr>
          <t>.</t>
        </r>
      </text>
    </comment>
    <comment ref="N16" authorId="0" shapeId="0" xr:uid="{00000000-0006-0000-0200-000006000000}">
      <text>
        <r>
          <rPr>
            <b/>
            <sz val="9"/>
            <color indexed="81"/>
            <rFont val="맑은 고딕"/>
            <family val="3"/>
          </rPr>
          <t xml:space="preserve">최종 인정율은 자동 계산됩니다. </t>
        </r>
      </text>
    </comment>
  </commentList>
</comments>
</file>

<file path=xl/sharedStrings.xml><?xml version="1.0" encoding="utf-8"?>
<sst xmlns="http://schemas.openxmlformats.org/spreadsheetml/2006/main" count="143" uniqueCount="123">
  <si>
    <t>학술지 구분</t>
    <phoneticPr fontId="1" type="noConversion"/>
  </si>
  <si>
    <t>저자역할</t>
    <phoneticPr fontId="1" type="noConversion"/>
  </si>
  <si>
    <t>저자수</t>
    <phoneticPr fontId="1" type="noConversion"/>
  </si>
  <si>
    <t>인정율</t>
    <phoneticPr fontId="1" type="noConversion"/>
  </si>
  <si>
    <t>가중치</t>
    <phoneticPr fontId="1" type="noConversion"/>
  </si>
  <si>
    <t>SCI</t>
    <phoneticPr fontId="1" type="noConversion"/>
  </si>
  <si>
    <t>SCIE</t>
    <phoneticPr fontId="1" type="noConversion"/>
  </si>
  <si>
    <t>학진등재</t>
    <phoneticPr fontId="1" type="noConversion"/>
  </si>
  <si>
    <t>학진등재후보</t>
    <phoneticPr fontId="1" type="noConversion"/>
  </si>
  <si>
    <t>박사학위논문</t>
    <phoneticPr fontId="1" type="noConversion"/>
  </si>
  <si>
    <t>석사학위논문</t>
    <phoneticPr fontId="1" type="noConversion"/>
  </si>
  <si>
    <t>)</t>
  </si>
  <si>
    <t>)</t>
    <phoneticPr fontId="2" type="noConversion"/>
  </si>
  <si>
    <t>~</t>
    <phoneticPr fontId="2" type="noConversion"/>
  </si>
  <si>
    <t>(</t>
    <phoneticPr fontId="2" type="noConversion"/>
  </si>
  <si>
    <t>주저자</t>
    <phoneticPr fontId="1" type="noConversion"/>
  </si>
  <si>
    <t>책임저자</t>
    <phoneticPr fontId="1" type="noConversion"/>
  </si>
  <si>
    <t>교신저자</t>
    <phoneticPr fontId="1" type="noConversion"/>
  </si>
  <si>
    <t>공동저자</t>
    <phoneticPr fontId="1" type="noConversion"/>
  </si>
  <si>
    <t>기타</t>
    <phoneticPr fontId="1" type="noConversion"/>
  </si>
  <si>
    <t>단독연구(편찬)</t>
    <phoneticPr fontId="1" type="noConversion"/>
  </si>
  <si>
    <t>공동연구(편찬)</t>
    <phoneticPr fontId="1" type="noConversion"/>
  </si>
  <si>
    <t>제1저자</t>
    <phoneticPr fontId="1" type="noConversion"/>
  </si>
  <si>
    <t>SSCI</t>
    <phoneticPr fontId="1" type="noConversion"/>
  </si>
  <si>
    <t>A&amp;HCI</t>
  </si>
  <si>
    <t>단독저자</t>
    <phoneticPr fontId="1" type="noConversion"/>
  </si>
  <si>
    <t>교과용도서</t>
    <phoneticPr fontId="1" type="noConversion"/>
  </si>
  <si>
    <t>대학논문집</t>
    <phoneticPr fontId="1" type="noConversion"/>
  </si>
  <si>
    <t>저서</t>
    <phoneticPr fontId="1" type="noConversion"/>
  </si>
  <si>
    <t>번역서</t>
    <phoneticPr fontId="1" type="noConversion"/>
  </si>
  <si>
    <t>공동번역</t>
    <phoneticPr fontId="1" type="noConversion"/>
  </si>
  <si>
    <t>공동편찬</t>
    <phoneticPr fontId="1" type="noConversion"/>
  </si>
  <si>
    <t>4인이상</t>
    <phoneticPr fontId="1" type="noConversion"/>
  </si>
  <si>
    <t>1인</t>
    <phoneticPr fontId="1" type="noConversion"/>
  </si>
  <si>
    <t>2인</t>
  </si>
  <si>
    <t>3인</t>
  </si>
  <si>
    <t>신청구분</t>
    <phoneticPr fontId="1" type="noConversion"/>
  </si>
  <si>
    <t>동일직급 재계약</t>
    <phoneticPr fontId="1" type="noConversion"/>
  </si>
  <si>
    <t>재임용</t>
    <phoneticPr fontId="1" type="noConversion"/>
  </si>
  <si>
    <t>승진임용</t>
    <phoneticPr fontId="1" type="noConversion"/>
  </si>
  <si>
    <t>승진재계약</t>
    <phoneticPr fontId="1" type="noConversion"/>
  </si>
  <si>
    <t>SSCI</t>
  </si>
  <si>
    <t>이   하   여   백</t>
    <phoneticPr fontId="1" type="noConversion"/>
  </si>
  <si>
    <t>동일직급 1년 재계약</t>
    <phoneticPr fontId="1" type="noConversion"/>
  </si>
  <si>
    <t>Department</t>
    <phoneticPr fontId="1" type="noConversion"/>
  </si>
  <si>
    <t>Major</t>
    <phoneticPr fontId="1" type="noConversion"/>
  </si>
  <si>
    <t>Name</t>
    <phoneticPr fontId="1" type="noConversion"/>
  </si>
  <si>
    <t>Materials to Be Assessed for Employment</t>
    <phoneticPr fontId="1" type="noConversion"/>
  </si>
  <si>
    <t>Area</t>
    <phoneticPr fontId="1" type="noConversion"/>
  </si>
  <si>
    <t>Position</t>
    <phoneticPr fontId="1" type="noConversion"/>
  </si>
  <si>
    <t>1. Research</t>
    <phoneticPr fontId="1" type="noConversion"/>
  </si>
  <si>
    <t>Current Term of Employment</t>
    <phoneticPr fontId="1" type="noConversion"/>
  </si>
  <si>
    <t>years</t>
    <phoneticPr fontId="2" type="noConversion"/>
  </si>
  <si>
    <t>months</t>
    <phoneticPr fontId="2" type="noConversion"/>
  </si>
  <si>
    <t>days</t>
    <phoneticPr fontId="2" type="noConversion"/>
  </si>
  <si>
    <t>Total</t>
    <phoneticPr fontId="2" type="noConversion"/>
  </si>
  <si>
    <t>Number</t>
    <phoneticPr fontId="1" type="noConversion"/>
  </si>
  <si>
    <t>Weighting of Excellent Research Achievements</t>
    <phoneticPr fontId="1" type="noConversion"/>
  </si>
  <si>
    <t>Total</t>
    <phoneticPr fontId="1" type="noConversion"/>
  </si>
  <si>
    <t>    2. Enter all research achievements made during the period of research.</t>
    <phoneticPr fontId="2" type="noConversion"/>
  </si>
  <si>
    <t>Associate Professors</t>
    <phoneticPr fontId="1" type="noConversion"/>
  </si>
  <si>
    <t>Gil-Dong Hong</t>
    <phoneticPr fontId="1" type="noConversion"/>
  </si>
  <si>
    <t>Number 
of Authors</t>
    <phoneticPr fontId="1" type="noConversion"/>
  </si>
  <si>
    <r>
      <rPr>
        <i/>
        <sz val="10"/>
        <color indexed="10"/>
        <rFont val="맑은 고딕"/>
        <family val="3"/>
      </rPr>
      <t>박사학위논문</t>
    </r>
    <phoneticPr fontId="1" type="noConversion"/>
  </si>
  <si>
    <r>
      <t>1</t>
    </r>
    <r>
      <rPr>
        <i/>
        <sz val="10"/>
        <color indexed="10"/>
        <rFont val="맑은 고딕"/>
        <family val="3"/>
      </rPr>
      <t>인</t>
    </r>
  </si>
  <si>
    <r>
      <rPr>
        <i/>
        <sz val="10"/>
        <color indexed="10"/>
        <rFont val="맑은 고딕"/>
        <family val="3"/>
      </rPr>
      <t>단독저자</t>
    </r>
  </si>
  <si>
    <r>
      <t>4</t>
    </r>
    <r>
      <rPr>
        <i/>
        <sz val="10"/>
        <color indexed="10"/>
        <rFont val="맑은 고딕"/>
        <family val="3"/>
      </rPr>
      <t>인이상</t>
    </r>
  </si>
  <si>
    <r>
      <rPr>
        <i/>
        <sz val="10"/>
        <color indexed="10"/>
        <rFont val="맑은 고딕"/>
        <family val="3"/>
      </rPr>
      <t>교신저자</t>
    </r>
  </si>
  <si>
    <r>
      <rPr>
        <i/>
        <sz val="10"/>
        <color indexed="10"/>
        <rFont val="맑은 고딕"/>
        <family val="3"/>
      </rPr>
      <t>공동저자</t>
    </r>
  </si>
  <si>
    <r>
      <rPr>
        <i/>
        <sz val="10"/>
        <color indexed="10"/>
        <rFont val="맑은 고딕"/>
        <family val="3"/>
      </rPr>
      <t>책임저자</t>
    </r>
  </si>
  <si>
    <r>
      <rPr>
        <i/>
        <sz val="10"/>
        <color indexed="10"/>
        <rFont val="맑은 고딕"/>
        <family val="3"/>
      </rPr>
      <t>이</t>
    </r>
    <r>
      <rPr>
        <i/>
        <sz val="10"/>
        <color indexed="10"/>
        <rFont val="Arial"/>
        <family val="2"/>
      </rPr>
      <t xml:space="preserve">   </t>
    </r>
    <r>
      <rPr>
        <i/>
        <sz val="10"/>
        <color indexed="10"/>
        <rFont val="맑은 고딕"/>
        <family val="3"/>
      </rPr>
      <t>하</t>
    </r>
    <r>
      <rPr>
        <i/>
        <sz val="10"/>
        <color indexed="10"/>
        <rFont val="Arial"/>
        <family val="2"/>
      </rPr>
      <t xml:space="preserve">   </t>
    </r>
    <r>
      <rPr>
        <i/>
        <sz val="10"/>
        <color indexed="10"/>
        <rFont val="맑은 고딕"/>
        <family val="3"/>
      </rPr>
      <t>여</t>
    </r>
    <r>
      <rPr>
        <i/>
        <sz val="10"/>
        <color indexed="10"/>
        <rFont val="Arial"/>
        <family val="2"/>
      </rPr>
      <t xml:space="preserve">   </t>
    </r>
    <r>
      <rPr>
        <i/>
        <sz val="10"/>
        <color indexed="10"/>
        <rFont val="맑은 고딕"/>
        <family val="3"/>
      </rPr>
      <t>백</t>
    </r>
  </si>
  <si>
    <t xml:space="preserve"> A. Overview of Research Achievements</t>
    <phoneticPr fontId="1" type="noConversion"/>
  </si>
  <si>
    <t>Type of Journal</t>
    <phoneticPr fontId="1" type="noConversion"/>
  </si>
  <si>
    <r>
      <rPr>
        <sz val="11"/>
        <color indexed="60"/>
        <rFont val="휴먼모음T"/>
        <family val="1"/>
      </rPr>
      <t>［</t>
    </r>
    <r>
      <rPr>
        <sz val="11"/>
        <color indexed="60"/>
        <rFont val="Arial"/>
        <family val="2"/>
      </rPr>
      <t>Form No. 4</t>
    </r>
    <r>
      <rPr>
        <sz val="11"/>
        <color indexed="60"/>
        <rFont val="휴먼모음T"/>
        <family val="1"/>
      </rPr>
      <t>］</t>
    </r>
    <r>
      <rPr>
        <sz val="11"/>
        <color indexed="60"/>
        <rFont val="Arial"/>
        <family val="2"/>
      </rPr>
      <t xml:space="preserve"> Illustration:   Enter the </t>
    </r>
    <r>
      <rPr>
        <b/>
        <u/>
        <sz val="15"/>
        <color indexed="10"/>
        <rFont val="Arial"/>
        <family val="2"/>
      </rPr>
      <t>highlighted fields only</t>
    </r>
    <r>
      <rPr>
        <sz val="11"/>
        <color indexed="60"/>
        <rFont val="Arial"/>
        <family val="2"/>
      </rPr>
      <t>.</t>
    </r>
    <phoneticPr fontId="1" type="noConversion"/>
  </si>
  <si>
    <t>(Experience at 
Other Universities)</t>
    <phoneticPr fontId="2" type="noConversion"/>
  </si>
  <si>
    <t>year</t>
    <phoneticPr fontId="2" type="noConversion"/>
  </si>
  <si>
    <t>Annual Average Rate of Recognition of Research Achievements</t>
    <phoneticPr fontId="1" type="noConversion"/>
  </si>
  <si>
    <t xml:space="preserve">( Final Annual Average Rate of Recognition : </t>
    <phoneticPr fontId="1" type="noConversion"/>
  </si>
  <si>
    <t xml:space="preserve"> A. Overview of Research Achievements</t>
    <phoneticPr fontId="1" type="noConversion"/>
  </si>
  <si>
    <t>Type of Journal</t>
    <phoneticPr fontId="1" type="noConversion"/>
  </si>
  <si>
    <t>Number of Authors</t>
    <phoneticPr fontId="1" type="noConversion"/>
  </si>
  <si>
    <t>Roles of Authors</t>
    <phoneticPr fontId="1" type="noConversion"/>
  </si>
  <si>
    <t>Rate of Recognition</t>
    <phoneticPr fontId="1" type="noConversion"/>
  </si>
  <si>
    <t>Final Rate of Recognition</t>
    <phoneticPr fontId="1" type="noConversion"/>
  </si>
  <si>
    <r>
      <t> </t>
    </r>
    <r>
      <rPr>
        <sz val="9.5"/>
        <rFont val="맑은 고딕"/>
        <family val="3"/>
      </rPr>
      <t>※</t>
    </r>
    <r>
      <rPr>
        <sz val="9.5"/>
        <rFont val="Arial"/>
        <family val="2"/>
      </rPr>
      <t xml:space="preserve"> 1. The weights on excellent research achievements shall not be applied to those applicants who were employed by February 24, 2006, and have not been assessed for employment from February 24, 2006. (applicable to those who have been assessed for employment since February 24, 2006, and newly employed applicants only.)</t>
    </r>
    <phoneticPr fontId="2" type="noConversion"/>
  </si>
  <si>
    <t>Politics</t>
    <phoneticPr fontId="1" type="noConversion"/>
  </si>
  <si>
    <r>
      <t>Department of Political Science and Diplomacy, College of Social Sciences</t>
    </r>
    <r>
      <rPr>
        <sz val="10.5"/>
        <color indexed="10"/>
        <rFont val="맑은 고딕"/>
        <family val="3"/>
      </rPr>
      <t/>
    </r>
    <phoneticPr fontId="1" type="noConversion"/>
  </si>
  <si>
    <t>International Politics</t>
    <phoneticPr fontId="1" type="noConversion"/>
  </si>
  <si>
    <t>단독저자</t>
    <phoneticPr fontId="1" type="noConversion"/>
  </si>
  <si>
    <t>연구재단등재후보</t>
  </si>
  <si>
    <t>연구재단등재</t>
  </si>
  <si>
    <t>Faculty opening</t>
    <phoneticPr fontId="1" type="noConversion"/>
  </si>
  <si>
    <t>SCIE</t>
  </si>
  <si>
    <t>Final Percent(A*B)</t>
    <phoneticPr fontId="1" type="noConversion"/>
  </si>
  <si>
    <t>Percent(A) depending on the number of authors and roles of author</t>
    <phoneticPr fontId="1" type="noConversion"/>
  </si>
  <si>
    <t>Role of Author</t>
    <phoneticPr fontId="1" type="noConversion"/>
  </si>
  <si>
    <t>Applicant's Name</t>
    <phoneticPr fontId="1" type="noConversion"/>
  </si>
  <si>
    <t>Department</t>
    <phoneticPr fontId="6" type="noConversion"/>
  </si>
  <si>
    <t>Academic arear</t>
    <phoneticPr fontId="6" type="noConversion"/>
  </si>
  <si>
    <t>example</t>
    <phoneticPr fontId="6" type="noConversion"/>
  </si>
  <si>
    <t>four or more authors</t>
  </si>
  <si>
    <t>corresponding author(lead author)</t>
  </si>
  <si>
    <t>co-author</t>
  </si>
  <si>
    <t>International Relations</t>
    <phoneticPr fontId="39" type="noConversion"/>
  </si>
  <si>
    <t>International Law</t>
    <phoneticPr fontId="39" type="noConversion"/>
  </si>
  <si>
    <t>Law Economics</t>
    <phoneticPr fontId="39" type="noConversion"/>
  </si>
  <si>
    <t>Name of Article</t>
    <phoneticPr fontId="6" type="noConversion"/>
  </si>
  <si>
    <t>Name of Journal</t>
    <phoneticPr fontId="6" type="noConversion"/>
  </si>
  <si>
    <t>Number</t>
    <phoneticPr fontId="1" type="noConversion"/>
  </si>
  <si>
    <t>Weight(B) depending on Type of Journal</t>
    <phoneticPr fontId="1" type="noConversion"/>
  </si>
  <si>
    <t>one sole author</t>
    <phoneticPr fontId="39" type="noConversion"/>
  </si>
  <si>
    <t>corresponding author(lead author)</t>
    <phoneticPr fontId="39" type="noConversion"/>
  </si>
  <si>
    <t>first author(lead author)</t>
    <phoneticPr fontId="39" type="noConversion"/>
  </si>
  <si>
    <t>co-author</t>
    <phoneticPr fontId="39" type="noConversion"/>
  </si>
  <si>
    <t>Enter the name of article here</t>
    <phoneticPr fontId="6" type="noConversion"/>
  </si>
  <si>
    <t>Enter the name of Journal where the article is published here.</t>
    <phoneticPr fontId="6" type="noConversion"/>
  </si>
  <si>
    <t>Publication date
(YYYY.MM.)</t>
    <phoneticPr fontId="6" type="noConversion"/>
  </si>
  <si>
    <t>List all authors of each article</t>
    <phoneticPr fontId="6" type="noConversion"/>
  </si>
  <si>
    <t>Representative 1</t>
    <phoneticPr fontId="6" type="noConversion"/>
  </si>
  <si>
    <t>Representative 2</t>
    <phoneticPr fontId="6" type="noConversion"/>
  </si>
  <si>
    <t>2023. 2.</t>
    <phoneticPr fontId="6" type="noConversion"/>
  </si>
  <si>
    <t>Journal Articles published between April 14, 2022 to April 14, 2025</t>
    <phoneticPr fontId="1" type="noConversion"/>
  </si>
  <si>
    <t>2023. 1.</t>
    <phoneticPr fontId="6"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</si>
</sst>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yyyy&quot;.&quot;\ mm&quot;.&quot;\ dd"/>
    <numFmt numFmtId="177" formatCode="0.0%"/>
    <numFmt numFmtId="178" formatCode="000\-000"/>
    <numFmt numFmtId="179" formatCode="0.0_);[Red]\(0.0\)"/>
  </numFmts>
  <fonts count="45" x14ac:knownFonts="1">
    <font>
      <sz val="11"/>
      <color theme="1"/>
      <name val="맑은 고딕"/>
      <family val="3"/>
      <charset val="129"/>
      <scheme val="minor"/>
    </font>
    <font>
      <sz val="8"/>
      <name val="맑은 고딕"/>
      <family val="3"/>
    </font>
    <font>
      <sz val="8"/>
      <name val="맑은 고딕"/>
      <family val="3"/>
    </font>
    <font>
      <b/>
      <sz val="9"/>
      <color indexed="81"/>
      <name val="Tahoma"/>
      <family val="2"/>
    </font>
    <font>
      <b/>
      <sz val="9"/>
      <color indexed="81"/>
      <name val="맑은 고딕"/>
      <family val="3"/>
    </font>
    <font>
      <b/>
      <sz val="9"/>
      <color indexed="81"/>
      <name val="돋움"/>
      <family val="3"/>
    </font>
    <font>
      <sz val="8"/>
      <name val="맑은 고딕"/>
      <family val="3"/>
    </font>
    <font>
      <sz val="9"/>
      <color indexed="81"/>
      <name val="맑은 고딕"/>
      <family val="3"/>
    </font>
    <font>
      <sz val="11"/>
      <color indexed="60"/>
      <name val="휴먼모음T"/>
      <family val="1"/>
    </font>
    <font>
      <sz val="10"/>
      <name val="HY중고딕"/>
      <family val="1"/>
    </font>
    <font>
      <sz val="11"/>
      <color indexed="8"/>
      <name val="맑은 고딕"/>
      <family val="3"/>
    </font>
    <font>
      <sz val="10"/>
      <color indexed="8"/>
      <name val="HY중고딕"/>
      <family val="1"/>
    </font>
    <font>
      <sz val="10"/>
      <color indexed="8"/>
      <name val="맑은 고딕"/>
      <family val="3"/>
    </font>
    <font>
      <i/>
      <sz val="10"/>
      <color indexed="10"/>
      <name val="맑은 고딕"/>
      <family val="3"/>
    </font>
    <font>
      <sz val="9.5"/>
      <name val="맑은 고딕"/>
      <family val="3"/>
    </font>
    <font>
      <sz val="10.5"/>
      <color indexed="10"/>
      <name val="맑은 고딕"/>
      <family val="3"/>
    </font>
    <font>
      <sz val="10"/>
      <name val="Arial"/>
      <family val="2"/>
    </font>
    <font>
      <sz val="10"/>
      <color indexed="8"/>
      <name val="Arial"/>
      <family val="2"/>
    </font>
    <font>
      <b/>
      <sz val="11"/>
      <name val="Arial"/>
      <family val="2"/>
    </font>
    <font>
      <sz val="16"/>
      <name val="Arial"/>
      <family val="2"/>
    </font>
    <font>
      <sz val="10.5"/>
      <name val="Arial"/>
      <family val="2"/>
    </font>
    <font>
      <sz val="9"/>
      <name val="Arial"/>
      <family val="2"/>
    </font>
    <font>
      <i/>
      <sz val="10.5"/>
      <name val="Arial"/>
      <family val="2"/>
    </font>
    <font>
      <b/>
      <sz val="11"/>
      <color indexed="8"/>
      <name val="Arial"/>
      <family val="2"/>
    </font>
    <font>
      <b/>
      <sz val="10.5"/>
      <name val="Arial"/>
      <family val="2"/>
    </font>
    <font>
      <b/>
      <i/>
      <sz val="10.5"/>
      <name val="Arial"/>
      <family val="2"/>
    </font>
    <font>
      <sz val="9.5"/>
      <name val="Arial"/>
      <family val="2"/>
    </font>
    <font>
      <sz val="11"/>
      <color indexed="10"/>
      <name val="Arial"/>
      <family val="2"/>
    </font>
    <font>
      <sz val="11"/>
      <color indexed="60"/>
      <name val="Arial"/>
      <family val="2"/>
    </font>
    <font>
      <b/>
      <u/>
      <sz val="15"/>
      <color indexed="10"/>
      <name val="Arial"/>
      <family val="2"/>
    </font>
    <font>
      <sz val="24"/>
      <color indexed="8"/>
      <name val="Arial"/>
      <family val="2"/>
    </font>
    <font>
      <sz val="10.5"/>
      <color indexed="8"/>
      <name val="Arial"/>
      <family val="2"/>
    </font>
    <font>
      <sz val="10.5"/>
      <color indexed="10"/>
      <name val="Arial"/>
      <family val="2"/>
    </font>
    <font>
      <i/>
      <sz val="10.5"/>
      <color indexed="8"/>
      <name val="Arial"/>
      <family val="2"/>
    </font>
    <font>
      <i/>
      <sz val="10.5"/>
      <color indexed="10"/>
      <name val="Arial"/>
      <family val="2"/>
    </font>
    <font>
      <i/>
      <sz val="10"/>
      <color indexed="10"/>
      <name val="Arial"/>
      <family val="2"/>
    </font>
    <font>
      <i/>
      <sz val="10"/>
      <color indexed="8"/>
      <name val="Arial"/>
      <family val="2"/>
    </font>
    <font>
      <b/>
      <sz val="10.5"/>
      <color indexed="8"/>
      <name val="Arial"/>
      <family val="2"/>
    </font>
    <font>
      <b/>
      <i/>
      <sz val="10.5"/>
      <color indexed="8"/>
      <name val="Arial"/>
      <family val="2"/>
    </font>
    <font>
      <sz val="8"/>
      <name val="맑은 고딕"/>
      <family val="3"/>
      <charset val="129"/>
    </font>
    <font>
      <sz val="18"/>
      <name val="Arial Black"/>
      <family val="2"/>
    </font>
    <font>
      <sz val="9"/>
      <color indexed="81"/>
      <name val="Tahoma"/>
      <family val="2"/>
    </font>
    <font>
      <b/>
      <sz val="10"/>
      <color indexed="81"/>
      <name val="Tahoma"/>
      <family val="2"/>
    </font>
    <font>
      <sz val="10"/>
      <color theme="1"/>
      <name val="Arial"/>
      <family val="2"/>
    </font>
    <font>
      <sz val="9"/>
      <color rgb="FF0000FF"/>
      <name val="Arial"/>
      <family val="2"/>
    </font>
  </fonts>
  <fills count="4">
    <fill>
      <patternFill patternType="none"/>
    </fill>
    <fill>
      <patternFill patternType="gray125"/>
    </fill>
    <fill>
      <patternFill patternType="solid">
        <fgColor indexed="26"/>
        <bgColor indexed="64"/>
      </patternFill>
    </fill>
    <fill>
      <patternFill patternType="solid">
        <fgColor rgb="FFFFFF00"/>
        <bgColor indexed="64"/>
      </patternFill>
    </fill>
  </fills>
  <borders count="85">
    <border>
      <left/>
      <right/>
      <top/>
      <bottom/>
      <diagonal/>
    </border>
    <border>
      <left style="hair">
        <color indexed="64"/>
      </left>
      <right/>
      <top style="medium">
        <color indexed="19"/>
      </top>
      <bottom/>
      <diagonal/>
    </border>
    <border>
      <left/>
      <right/>
      <top style="medium">
        <color indexed="19"/>
      </top>
      <bottom/>
      <diagonal/>
    </border>
    <border>
      <left style="medium">
        <color indexed="19"/>
      </left>
      <right/>
      <top style="hair">
        <color indexed="64"/>
      </top>
      <bottom style="hair">
        <color indexed="64"/>
      </bottom>
      <diagonal/>
    </border>
    <border>
      <left style="medium">
        <color indexed="19"/>
      </left>
      <right/>
      <top style="hair">
        <color indexed="64"/>
      </top>
      <bottom style="thin">
        <color indexed="64"/>
      </bottom>
      <diagonal/>
    </border>
    <border>
      <left/>
      <right style="hair">
        <color indexed="64"/>
      </right>
      <top style="hair">
        <color indexed="64"/>
      </top>
      <bottom style="thin">
        <color indexed="64"/>
      </bottom>
      <diagonal/>
    </border>
    <border>
      <left/>
      <right/>
      <top style="hair">
        <color indexed="64"/>
      </top>
      <bottom style="thin">
        <color indexed="64"/>
      </bottom>
      <diagonal/>
    </border>
    <border>
      <left/>
      <right style="medium">
        <color indexed="19"/>
      </right>
      <top style="hair">
        <color indexed="64"/>
      </top>
      <bottom style="thin">
        <color indexed="64"/>
      </bottom>
      <diagonal/>
    </border>
    <border>
      <left style="medium">
        <color indexed="19"/>
      </left>
      <right style="hair">
        <color indexed="64"/>
      </right>
      <top style="medium">
        <color indexed="19"/>
      </top>
      <bottom style="double">
        <color indexed="64"/>
      </bottom>
      <diagonal/>
    </border>
    <border>
      <left style="hair">
        <color indexed="64"/>
      </left>
      <right style="hair">
        <color indexed="64"/>
      </right>
      <top style="medium">
        <color indexed="19"/>
      </top>
      <bottom style="double">
        <color indexed="64"/>
      </bottom>
      <diagonal/>
    </border>
    <border>
      <left/>
      <right style="hair">
        <color indexed="64"/>
      </right>
      <top/>
      <bottom/>
      <diagonal/>
    </border>
    <border>
      <left style="thin">
        <color indexed="64"/>
      </left>
      <right style="hair">
        <color indexed="64"/>
      </right>
      <top style="hair">
        <color indexed="64"/>
      </top>
      <bottom style="hair">
        <color indexed="64"/>
      </bottom>
      <diagonal/>
    </border>
    <border>
      <left/>
      <right style="medium">
        <color indexed="19"/>
      </right>
      <top style="medium">
        <color indexed="19"/>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medium">
        <color indexed="19"/>
      </right>
      <top style="hair">
        <color indexed="64"/>
      </top>
      <bottom style="hair">
        <color indexed="64"/>
      </bottom>
      <diagonal/>
    </border>
    <border>
      <left style="hair">
        <color indexed="64"/>
      </left>
      <right/>
      <top style="hair">
        <color indexed="64"/>
      </top>
      <bottom style="thin">
        <color indexed="64"/>
      </bottom>
      <diagonal/>
    </border>
    <border>
      <left style="hair">
        <color indexed="64"/>
      </left>
      <right/>
      <top/>
      <bottom style="medium">
        <color indexed="19"/>
      </bottom>
      <diagonal/>
    </border>
    <border>
      <left/>
      <right style="medium">
        <color indexed="19"/>
      </right>
      <top/>
      <bottom style="medium">
        <color indexed="19"/>
      </bottom>
      <diagonal/>
    </border>
    <border>
      <left style="medium">
        <color indexed="19"/>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medium">
        <color indexed="19"/>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style="medium">
        <color indexed="19"/>
      </left>
      <right style="hair">
        <color indexed="64"/>
      </right>
      <top style="hair">
        <color indexed="64"/>
      </top>
      <bottom style="double">
        <color indexed="19"/>
      </bottom>
      <diagonal/>
    </border>
    <border>
      <left style="hair">
        <color indexed="64"/>
      </left>
      <right style="hair">
        <color indexed="64"/>
      </right>
      <top/>
      <bottom style="double">
        <color indexed="19"/>
      </bottom>
      <diagonal/>
    </border>
    <border>
      <left style="medium">
        <color indexed="19"/>
      </left>
      <right style="hair">
        <color indexed="64"/>
      </right>
      <top/>
      <bottom style="medium">
        <color indexed="19"/>
      </bottom>
      <diagonal/>
    </border>
    <border>
      <left style="hair">
        <color indexed="64"/>
      </left>
      <right style="hair">
        <color indexed="64"/>
      </right>
      <top/>
      <bottom style="medium">
        <color indexed="19"/>
      </bottom>
      <diagonal/>
    </border>
    <border>
      <left/>
      <right style="hair">
        <color indexed="64"/>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double">
        <color indexed="64"/>
      </bottom>
      <diagonal/>
    </border>
    <border>
      <left style="hair">
        <color indexed="64"/>
      </left>
      <right style="hair">
        <color indexed="64"/>
      </right>
      <top style="thin">
        <color indexed="64"/>
      </top>
      <bottom style="double">
        <color indexed="64"/>
      </bottom>
      <diagonal/>
    </border>
    <border>
      <left style="hair">
        <color indexed="64"/>
      </left>
      <right/>
      <top style="thin">
        <color indexed="64"/>
      </top>
      <bottom style="double">
        <color indexed="64"/>
      </bottom>
      <diagonal/>
    </border>
    <border>
      <left style="hair">
        <color indexed="64"/>
      </left>
      <right style="thin">
        <color indexed="64"/>
      </right>
      <top style="thin">
        <color indexed="64"/>
      </top>
      <bottom style="double">
        <color indexed="64"/>
      </bottom>
      <diagonal/>
    </border>
    <border>
      <left/>
      <right style="thin">
        <color indexed="64"/>
      </right>
      <top/>
      <bottom/>
      <diagonal/>
    </border>
    <border>
      <left style="thin">
        <color indexed="64"/>
      </left>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top/>
      <bottom style="hair">
        <color indexed="64"/>
      </bottom>
      <diagonal/>
    </border>
    <border>
      <left style="hair">
        <color indexed="64"/>
      </left>
      <right style="hair">
        <color indexed="64"/>
      </right>
      <top style="hair">
        <color indexed="64"/>
      </top>
      <bottom style="hair">
        <color indexed="64"/>
      </bottom>
      <diagonal/>
    </border>
    <border>
      <left/>
      <right style="hair">
        <color indexed="64"/>
      </right>
      <top style="thin">
        <color indexed="64"/>
      </top>
      <bottom style="double">
        <color indexed="64"/>
      </bottom>
      <diagonal/>
    </border>
    <border>
      <left/>
      <right style="hair">
        <color indexed="64"/>
      </right>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style="double">
        <color indexed="64"/>
      </top>
      <bottom style="thin">
        <color indexed="64"/>
      </bottom>
      <diagonal/>
    </border>
    <border>
      <left style="thin">
        <color indexed="64"/>
      </left>
      <right/>
      <top/>
      <bottom/>
      <diagonal/>
    </border>
    <border>
      <left style="thin">
        <color indexed="64"/>
      </left>
      <right style="thin">
        <color indexed="64"/>
      </right>
      <top style="thin">
        <color indexed="64"/>
      </top>
      <bottom style="double">
        <color indexed="64"/>
      </bottom>
      <diagonal/>
    </border>
    <border>
      <left style="thin">
        <color indexed="64"/>
      </left>
      <right style="hair">
        <color indexed="64"/>
      </right>
      <top style="double">
        <color indexed="64"/>
      </top>
      <bottom style="hair">
        <color indexed="64"/>
      </bottom>
      <diagonal/>
    </border>
    <border>
      <left style="hair">
        <color indexed="64"/>
      </left>
      <right style="thin">
        <color indexed="64"/>
      </right>
      <top style="double">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double">
        <color indexed="64"/>
      </top>
      <bottom style="thin">
        <color indexed="64"/>
      </bottom>
      <diagonal/>
    </border>
    <border>
      <left/>
      <right style="hair">
        <color indexed="64"/>
      </right>
      <top style="double">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hair">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hair">
        <color indexed="64"/>
      </right>
      <top style="double">
        <color indexed="64"/>
      </top>
      <bottom style="thin">
        <color indexed="64"/>
      </bottom>
      <diagonal/>
    </border>
    <border>
      <left/>
      <right style="hair">
        <color indexed="64"/>
      </right>
      <top/>
      <bottom style="medium">
        <color indexed="19"/>
      </bottom>
      <diagonal/>
    </border>
    <border>
      <left/>
      <right/>
      <top style="thin">
        <color indexed="64"/>
      </top>
      <bottom style="medium">
        <color indexed="19"/>
      </bottom>
      <diagonal/>
    </border>
    <border>
      <left style="hair">
        <color indexed="64"/>
      </left>
      <right/>
      <top style="medium">
        <color indexed="19"/>
      </top>
      <bottom style="double">
        <color indexed="64"/>
      </bottom>
      <diagonal/>
    </border>
    <border>
      <left/>
      <right/>
      <top style="medium">
        <color indexed="19"/>
      </top>
      <bottom style="double">
        <color indexed="64"/>
      </bottom>
      <diagonal/>
    </border>
    <border>
      <left/>
      <right style="hair">
        <color indexed="64"/>
      </right>
      <top style="medium">
        <color indexed="19"/>
      </top>
      <bottom style="double">
        <color indexed="64"/>
      </bottom>
      <diagonal/>
    </border>
    <border>
      <left style="hair">
        <color indexed="64"/>
      </left>
      <right/>
      <top style="double">
        <color indexed="64"/>
      </top>
      <bottom style="hair">
        <color indexed="64"/>
      </bottom>
      <diagonal/>
    </border>
    <border>
      <left/>
      <right/>
      <top style="double">
        <color indexed="64"/>
      </top>
      <bottom style="hair">
        <color indexed="64"/>
      </bottom>
      <diagonal/>
    </border>
    <border>
      <left/>
      <right style="hair">
        <color indexed="64"/>
      </right>
      <top style="double">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double">
        <color indexed="19"/>
      </bottom>
      <diagonal/>
    </border>
    <border>
      <left/>
      <right/>
      <top style="hair">
        <color indexed="64"/>
      </top>
      <bottom style="double">
        <color indexed="19"/>
      </bottom>
      <diagonal/>
    </border>
    <border>
      <left/>
      <right style="hair">
        <color indexed="64"/>
      </right>
      <top style="hair">
        <color indexed="64"/>
      </top>
      <bottom style="double">
        <color indexed="19"/>
      </bottom>
      <diagonal/>
    </border>
    <border>
      <left style="hair">
        <color indexed="64"/>
      </left>
      <right/>
      <top style="double">
        <color indexed="19"/>
      </top>
      <bottom style="medium">
        <color indexed="19"/>
      </bottom>
      <diagonal/>
    </border>
    <border>
      <left/>
      <right/>
      <top style="double">
        <color indexed="19"/>
      </top>
      <bottom style="medium">
        <color indexed="19"/>
      </bottom>
      <diagonal/>
    </border>
    <border>
      <left/>
      <right style="hair">
        <color indexed="64"/>
      </right>
      <top style="double">
        <color indexed="19"/>
      </top>
      <bottom style="medium">
        <color indexed="19"/>
      </bottom>
      <diagonal/>
    </border>
    <border>
      <left/>
      <right style="medium">
        <color indexed="19"/>
      </right>
      <top style="hair">
        <color indexed="64"/>
      </top>
      <bottom style="double">
        <color indexed="19"/>
      </bottom>
      <diagonal/>
    </border>
    <border>
      <left/>
      <right style="medium">
        <color indexed="19"/>
      </right>
      <top style="double">
        <color indexed="64"/>
      </top>
      <bottom style="hair">
        <color indexed="64"/>
      </bottom>
      <diagonal/>
    </border>
    <border>
      <left/>
      <right style="medium">
        <color indexed="19"/>
      </right>
      <top style="medium">
        <color indexed="19"/>
      </top>
      <bottom style="double">
        <color indexed="64"/>
      </bottom>
      <diagonal/>
    </border>
    <border>
      <left style="medium">
        <color indexed="19"/>
      </left>
      <right/>
      <top/>
      <bottom style="medium">
        <color indexed="19"/>
      </bottom>
      <diagonal/>
    </border>
    <border>
      <left/>
      <right/>
      <top/>
      <bottom style="medium">
        <color indexed="19"/>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top style="medium">
        <color indexed="19"/>
      </top>
      <bottom style="hair">
        <color indexed="64"/>
      </bottom>
      <diagonal/>
    </border>
    <border>
      <left style="medium">
        <color indexed="19"/>
      </left>
      <right/>
      <top style="medium">
        <color indexed="19"/>
      </top>
      <bottom/>
      <diagonal/>
    </border>
    <border>
      <left/>
      <right style="hair">
        <color indexed="64"/>
      </right>
      <top style="medium">
        <color indexed="19"/>
      </top>
      <bottom/>
      <diagonal/>
    </border>
  </borders>
  <cellStyleXfs count="2">
    <xf numFmtId="0" fontId="0" fillId="0" borderId="0">
      <alignment vertical="center"/>
    </xf>
    <xf numFmtId="9" fontId="10" fillId="0" borderId="0" applyFont="0" applyFill="0" applyBorder="0" applyAlignment="0" applyProtection="0">
      <alignment vertical="center"/>
    </xf>
  </cellStyleXfs>
  <cellXfs count="200">
    <xf numFmtId="0" fontId="0" fillId="0" borderId="0" xfId="0">
      <alignment vertical="center"/>
    </xf>
    <xf numFmtId="0" fontId="11" fillId="0" borderId="0" xfId="0" applyFont="1" applyAlignment="1">
      <alignment vertical="center"/>
    </xf>
    <xf numFmtId="0" fontId="11" fillId="0" borderId="0" xfId="0" applyFont="1" applyAlignment="1">
      <alignment horizontal="right" vertical="center"/>
    </xf>
    <xf numFmtId="0" fontId="12" fillId="0" borderId="0" xfId="0" applyFont="1" applyAlignment="1">
      <alignment vertical="center"/>
    </xf>
    <xf numFmtId="9" fontId="0" fillId="0" borderId="0" xfId="0" applyNumberFormat="1">
      <alignment vertical="center"/>
    </xf>
    <xf numFmtId="0" fontId="9" fillId="0" borderId="0" xfId="0" applyFont="1" applyAlignment="1">
      <alignment vertical="center"/>
    </xf>
    <xf numFmtId="0" fontId="9" fillId="0" borderId="0" xfId="0" applyFont="1" applyAlignment="1">
      <alignment horizontal="right" vertical="center"/>
    </xf>
    <xf numFmtId="0" fontId="16" fillId="0" borderId="0" xfId="0" applyFont="1" applyAlignment="1">
      <alignment vertical="center"/>
    </xf>
    <xf numFmtId="0" fontId="17" fillId="0" borderId="0" xfId="0" applyFont="1" applyAlignment="1">
      <alignment horizontal="right" vertical="center"/>
    </xf>
    <xf numFmtId="0" fontId="16" fillId="0" borderId="0" xfId="0" applyFont="1" applyAlignment="1">
      <alignment horizontal="right" vertical="center"/>
    </xf>
    <xf numFmtId="0" fontId="20" fillId="0" borderId="0" xfId="0" applyFont="1" applyFill="1" applyBorder="1" applyAlignment="1">
      <alignment vertical="center"/>
    </xf>
    <xf numFmtId="0" fontId="20" fillId="0" borderId="0" xfId="0" applyFont="1" applyAlignment="1">
      <alignment vertical="center"/>
    </xf>
    <xf numFmtId="0" fontId="20" fillId="0" borderId="0" xfId="0" applyFont="1" applyAlignment="1">
      <alignment horizontal="right" vertical="center"/>
    </xf>
    <xf numFmtId="0" fontId="18" fillId="0" borderId="0" xfId="0" applyFont="1" applyAlignment="1">
      <alignment vertical="center"/>
    </xf>
    <xf numFmtId="0" fontId="20" fillId="0" borderId="1" xfId="0" applyFont="1" applyBorder="1" applyAlignment="1">
      <alignment horizontal="right" vertical="center"/>
    </xf>
    <xf numFmtId="0" fontId="20" fillId="0" borderId="2" xfId="0" applyFont="1" applyBorder="1" applyAlignment="1">
      <alignment horizontal="right" vertical="center"/>
    </xf>
    <xf numFmtId="0" fontId="20" fillId="0" borderId="3" xfId="0" applyFont="1" applyBorder="1" applyAlignment="1">
      <alignment vertical="center"/>
    </xf>
    <xf numFmtId="176" fontId="21" fillId="0" borderId="0" xfId="0" applyNumberFormat="1" applyFont="1" applyFill="1" applyBorder="1" applyAlignment="1" applyProtection="1">
      <alignment horizontal="center" vertical="center"/>
      <protection locked="0"/>
    </xf>
    <xf numFmtId="0" fontId="20" fillId="0" borderId="4" xfId="0" applyFont="1" applyBorder="1" applyAlignment="1">
      <alignment horizontal="center" vertical="center"/>
    </xf>
    <xf numFmtId="0" fontId="20" fillId="0" borderId="5" xfId="0" applyFont="1" applyBorder="1" applyAlignment="1">
      <alignment horizontal="left" vertical="center"/>
    </xf>
    <xf numFmtId="14" fontId="22" fillId="0" borderId="6" xfId="0" applyNumberFormat="1" applyFont="1" applyFill="1" applyBorder="1" applyAlignment="1">
      <alignment horizontal="center" vertical="center"/>
    </xf>
    <xf numFmtId="14" fontId="22" fillId="0" borderId="7" xfId="0" applyNumberFormat="1" applyFont="1" applyFill="1" applyBorder="1" applyAlignment="1">
      <alignment vertical="center"/>
    </xf>
    <xf numFmtId="0" fontId="16" fillId="0" borderId="8" xfId="0" applyFont="1" applyBorder="1" applyAlignment="1">
      <alignment horizontal="center" vertical="center" wrapText="1"/>
    </xf>
    <xf numFmtId="0" fontId="16" fillId="0" borderId="9" xfId="0" applyFont="1" applyBorder="1" applyAlignment="1">
      <alignment horizontal="center" vertical="center"/>
    </xf>
    <xf numFmtId="0" fontId="24" fillId="0" borderId="0" xfId="0" applyFont="1" applyFill="1" applyBorder="1" applyAlignment="1">
      <alignment horizontal="center" vertical="center"/>
    </xf>
    <xf numFmtId="0" fontId="25" fillId="0" borderId="0" xfId="0" applyFont="1" applyFill="1" applyBorder="1" applyAlignment="1">
      <alignment horizontal="center" vertical="center"/>
    </xf>
    <xf numFmtId="177" fontId="24" fillId="0" borderId="0" xfId="0" applyNumberFormat="1" applyFont="1" applyFill="1" applyBorder="1" applyAlignment="1">
      <alignment horizontal="right" vertical="center"/>
    </xf>
    <xf numFmtId="0" fontId="16" fillId="0" borderId="0" xfId="0" applyFont="1" applyBorder="1" applyAlignment="1">
      <alignment vertical="center"/>
    </xf>
    <xf numFmtId="0" fontId="26" fillId="0" borderId="10" xfId="0" applyFont="1" applyBorder="1" applyAlignment="1">
      <alignment horizontal="left" vertical="center"/>
    </xf>
    <xf numFmtId="0" fontId="16" fillId="0" borderId="0" xfId="0" applyFont="1" applyBorder="1" applyAlignment="1">
      <alignment horizontal="right" vertical="center"/>
    </xf>
    <xf numFmtId="0" fontId="16" fillId="0" borderId="11" xfId="0" applyFont="1" applyBorder="1" applyAlignment="1">
      <alignment horizontal="center" vertical="center"/>
    </xf>
    <xf numFmtId="0" fontId="27" fillId="0" borderId="0" xfId="0" applyFont="1" applyAlignment="1">
      <alignment vertical="center"/>
    </xf>
    <xf numFmtId="0" fontId="17" fillId="0" borderId="0" xfId="0" applyFont="1" applyAlignment="1">
      <alignment vertical="center"/>
    </xf>
    <xf numFmtId="0" fontId="31" fillId="0" borderId="0" xfId="0" applyFont="1" applyFill="1" applyBorder="1" applyAlignment="1">
      <alignment vertical="center"/>
    </xf>
    <xf numFmtId="0" fontId="31" fillId="0" borderId="0" xfId="0" applyFont="1" applyAlignment="1">
      <alignment vertical="center"/>
    </xf>
    <xf numFmtId="0" fontId="31" fillId="0" borderId="0" xfId="0" applyFont="1" applyAlignment="1">
      <alignment horizontal="right" vertical="center"/>
    </xf>
    <xf numFmtId="0" fontId="31" fillId="0" borderId="2" xfId="0" applyFont="1" applyBorder="1" applyAlignment="1">
      <alignment horizontal="center" vertical="center"/>
    </xf>
    <xf numFmtId="14" fontId="33" fillId="0" borderId="2" xfId="0" applyNumberFormat="1" applyFont="1" applyBorder="1" applyAlignment="1">
      <alignment horizontal="right" vertical="center"/>
    </xf>
    <xf numFmtId="14" fontId="34" fillId="2" borderId="2" xfId="0" applyNumberFormat="1" applyFont="1" applyFill="1" applyBorder="1" applyAlignment="1">
      <alignment horizontal="center" vertical="center"/>
    </xf>
    <xf numFmtId="14" fontId="22" fillId="0" borderId="2" xfId="0" applyNumberFormat="1" applyFont="1" applyBorder="1" applyAlignment="1">
      <alignment horizontal="center" vertical="center"/>
    </xf>
    <xf numFmtId="14" fontId="22" fillId="0" borderId="12" xfId="0" applyNumberFormat="1" applyFont="1" applyBorder="1" applyAlignment="1">
      <alignment vertical="center"/>
    </xf>
    <xf numFmtId="0" fontId="20" fillId="0" borderId="13" xfId="0" applyFont="1" applyBorder="1" applyAlignment="1">
      <alignment horizontal="right" vertical="center"/>
    </xf>
    <xf numFmtId="0" fontId="20" fillId="0" borderId="14" xfId="0" applyFont="1" applyBorder="1" applyAlignment="1">
      <alignment horizontal="right" vertical="center"/>
    </xf>
    <xf numFmtId="14" fontId="33" fillId="0" borderId="14" xfId="0" applyNumberFormat="1" applyFont="1" applyBorder="1" applyAlignment="1">
      <alignment horizontal="right" vertical="center"/>
    </xf>
    <xf numFmtId="14" fontId="34" fillId="2" borderId="14" xfId="0" applyNumberFormat="1" applyFont="1" applyFill="1" applyBorder="1" applyAlignment="1">
      <alignment horizontal="center" vertical="center"/>
    </xf>
    <xf numFmtId="14" fontId="22" fillId="0" borderId="14" xfId="0" applyNumberFormat="1" applyFont="1" applyBorder="1" applyAlignment="1">
      <alignment horizontal="center" vertical="center"/>
    </xf>
    <xf numFmtId="14" fontId="22" fillId="0" borderId="15" xfId="0" applyNumberFormat="1" applyFont="1" applyBorder="1" applyAlignment="1">
      <alignment vertical="center"/>
    </xf>
    <xf numFmtId="0" fontId="20" fillId="0" borderId="16" xfId="0" applyFont="1" applyBorder="1" applyAlignment="1">
      <alignment horizontal="right" vertical="center"/>
    </xf>
    <xf numFmtId="0" fontId="20" fillId="0" borderId="6" xfId="0" applyFont="1" applyBorder="1" applyAlignment="1">
      <alignment horizontal="right" vertical="center"/>
    </xf>
    <xf numFmtId="14" fontId="33" fillId="0" borderId="6" xfId="0" applyNumberFormat="1" applyFont="1" applyFill="1" applyBorder="1" applyAlignment="1">
      <alignment horizontal="right" vertical="center"/>
    </xf>
    <xf numFmtId="14" fontId="33" fillId="0" borderId="6" xfId="0" applyNumberFormat="1" applyFont="1" applyFill="1" applyBorder="1" applyAlignment="1">
      <alignment horizontal="center" vertical="center"/>
    </xf>
    <xf numFmtId="0" fontId="31" fillId="0" borderId="17" xfId="0" applyFont="1" applyBorder="1" applyAlignment="1">
      <alignment vertical="center"/>
    </xf>
    <xf numFmtId="0" fontId="31" fillId="0" borderId="18" xfId="0" applyFont="1" applyBorder="1" applyAlignment="1">
      <alignment horizontal="left" vertical="center"/>
    </xf>
    <xf numFmtId="0" fontId="17" fillId="0" borderId="19" xfId="0" applyFont="1" applyBorder="1" applyAlignment="1">
      <alignment horizontal="center" vertical="center"/>
    </xf>
    <xf numFmtId="0" fontId="35" fillId="2" borderId="20" xfId="0" applyFont="1" applyFill="1" applyBorder="1" applyAlignment="1">
      <alignment vertical="center"/>
    </xf>
    <xf numFmtId="9" fontId="35" fillId="2" borderId="20" xfId="0" applyNumberFormat="1" applyFont="1" applyFill="1" applyBorder="1" applyAlignment="1">
      <alignment horizontal="right" vertical="center"/>
    </xf>
    <xf numFmtId="0" fontId="17" fillId="0" borderId="21" xfId="0" applyFont="1" applyBorder="1" applyAlignment="1">
      <alignment horizontal="center" vertical="center"/>
    </xf>
    <xf numFmtId="0" fontId="35" fillId="2" borderId="22" xfId="0" applyFont="1" applyFill="1" applyBorder="1" applyAlignment="1">
      <alignment vertical="center"/>
    </xf>
    <xf numFmtId="9" fontId="35" fillId="2" borderId="22" xfId="0" applyNumberFormat="1" applyFont="1" applyFill="1" applyBorder="1" applyAlignment="1">
      <alignment horizontal="right" vertical="center"/>
    </xf>
    <xf numFmtId="0" fontId="35" fillId="0" borderId="22" xfId="0" applyFont="1" applyFill="1" applyBorder="1" applyAlignment="1">
      <alignment vertical="center"/>
    </xf>
    <xf numFmtId="9" fontId="35" fillId="0" borderId="22" xfId="0" applyNumberFormat="1" applyFont="1" applyFill="1" applyBorder="1" applyAlignment="1">
      <alignment horizontal="right" vertical="center"/>
    </xf>
    <xf numFmtId="0" fontId="17" fillId="0" borderId="22" xfId="0" applyFont="1" applyFill="1" applyBorder="1" applyAlignment="1">
      <alignment vertical="center"/>
    </xf>
    <xf numFmtId="9" fontId="17" fillId="0" borderId="22" xfId="0" applyNumberFormat="1" applyFont="1" applyFill="1" applyBorder="1" applyAlignment="1">
      <alignment horizontal="right" vertical="center"/>
    </xf>
    <xf numFmtId="0" fontId="17" fillId="0" borderId="23" xfId="0" applyFont="1" applyBorder="1" applyAlignment="1">
      <alignment horizontal="center" vertical="center"/>
    </xf>
    <xf numFmtId="0" fontId="17" fillId="0" borderId="24" xfId="0" applyFont="1" applyFill="1" applyBorder="1" applyAlignment="1">
      <alignment vertical="center"/>
    </xf>
    <xf numFmtId="9" fontId="17" fillId="0" borderId="24" xfId="0" applyNumberFormat="1" applyFont="1" applyFill="1" applyBorder="1" applyAlignment="1">
      <alignment horizontal="right" vertical="center"/>
    </xf>
    <xf numFmtId="0" fontId="37" fillId="0" borderId="25" xfId="0" applyFont="1" applyBorder="1" applyAlignment="1">
      <alignment horizontal="center" vertical="center"/>
    </xf>
    <xf numFmtId="0" fontId="37" fillId="0" borderId="26" xfId="0" applyFont="1" applyFill="1" applyBorder="1" applyAlignment="1">
      <alignment horizontal="center" vertical="center"/>
    </xf>
    <xf numFmtId="177" fontId="37" fillId="0" borderId="26" xfId="0" applyNumberFormat="1" applyFont="1" applyFill="1" applyBorder="1" applyAlignment="1">
      <alignment horizontal="right" vertical="center"/>
    </xf>
    <xf numFmtId="0" fontId="37" fillId="0" borderId="2" xfId="0" applyFont="1" applyBorder="1" applyAlignment="1">
      <alignment horizontal="center" vertical="center"/>
    </xf>
    <xf numFmtId="0" fontId="37" fillId="0" borderId="0" xfId="0" applyFont="1" applyFill="1" applyBorder="1" applyAlignment="1">
      <alignment horizontal="center" vertical="center"/>
    </xf>
    <xf numFmtId="0" fontId="38" fillId="0" borderId="0" xfId="0" applyFont="1" applyFill="1" applyBorder="1" applyAlignment="1">
      <alignment horizontal="center" vertical="center"/>
    </xf>
    <xf numFmtId="177" fontId="37" fillId="0" borderId="0" xfId="0" applyNumberFormat="1" applyFont="1" applyFill="1" applyBorder="1" applyAlignment="1">
      <alignment horizontal="right" vertical="center"/>
    </xf>
    <xf numFmtId="0" fontId="17" fillId="0" borderId="0" xfId="0" applyFont="1" applyBorder="1" applyAlignment="1">
      <alignment vertical="center"/>
    </xf>
    <xf numFmtId="0" fontId="20" fillId="0" borderId="27" xfId="0" applyFont="1" applyBorder="1" applyAlignment="1">
      <alignment vertical="center" wrapText="1"/>
    </xf>
    <xf numFmtId="0" fontId="20" fillId="0" borderId="28" xfId="0" applyFont="1" applyBorder="1" applyAlignment="1">
      <alignment horizontal="center" vertical="center"/>
    </xf>
    <xf numFmtId="0" fontId="20" fillId="0" borderId="29" xfId="0" applyFont="1" applyBorder="1" applyAlignment="1">
      <alignment horizontal="center" vertical="center"/>
    </xf>
    <xf numFmtId="0" fontId="16" fillId="0" borderId="30" xfId="0" applyFont="1" applyBorder="1" applyAlignment="1">
      <alignment horizontal="center" vertical="center" wrapText="1"/>
    </xf>
    <xf numFmtId="0" fontId="16" fillId="0" borderId="31" xfId="0" applyFont="1" applyBorder="1" applyAlignment="1">
      <alignment horizontal="center" vertical="center"/>
    </xf>
    <xf numFmtId="0" fontId="16" fillId="0" borderId="31" xfId="0" applyFont="1" applyBorder="1" applyAlignment="1">
      <alignment horizontal="center" vertical="center" wrapText="1"/>
    </xf>
    <xf numFmtId="0" fontId="16" fillId="0" borderId="32" xfId="0" applyFont="1" applyBorder="1" applyAlignment="1">
      <alignment horizontal="center" vertical="center" wrapText="1"/>
    </xf>
    <xf numFmtId="0" fontId="16" fillId="0" borderId="33" xfId="0" applyFont="1" applyBorder="1" applyAlignment="1">
      <alignment horizontal="center" vertical="center" wrapText="1"/>
    </xf>
    <xf numFmtId="177" fontId="24" fillId="0" borderId="34" xfId="0" applyNumberFormat="1" applyFont="1" applyFill="1" applyBorder="1" applyAlignment="1">
      <alignment horizontal="right" vertical="center"/>
    </xf>
    <xf numFmtId="0" fontId="20" fillId="0" borderId="35" xfId="0" applyFont="1" applyFill="1" applyBorder="1" applyAlignment="1">
      <alignment vertical="center"/>
    </xf>
    <xf numFmtId="0" fontId="20" fillId="0" borderId="36" xfId="0" applyFont="1" applyFill="1" applyBorder="1" applyAlignment="1">
      <alignment vertical="center"/>
    </xf>
    <xf numFmtId="0" fontId="20" fillId="0" borderId="37" xfId="0" applyFont="1" applyFill="1" applyBorder="1" applyAlignment="1">
      <alignment vertical="center"/>
    </xf>
    <xf numFmtId="9" fontId="16" fillId="0" borderId="22" xfId="0" applyNumberFormat="1" applyFont="1" applyFill="1" applyBorder="1" applyAlignment="1" applyProtection="1">
      <alignment horizontal="right" vertical="center"/>
    </xf>
    <xf numFmtId="9" fontId="16" fillId="0" borderId="38" xfId="0" applyNumberFormat="1" applyFont="1" applyBorder="1" applyAlignment="1" applyProtection="1">
      <alignment horizontal="right" vertical="center"/>
    </xf>
    <xf numFmtId="178" fontId="16" fillId="0" borderId="22" xfId="0" applyNumberFormat="1" applyFont="1" applyFill="1" applyBorder="1" applyAlignment="1" applyProtection="1">
      <alignment horizontal="center" vertical="center" wrapText="1"/>
    </xf>
    <xf numFmtId="178" fontId="16" fillId="0" borderId="13" xfId="0" applyNumberFormat="1" applyFont="1" applyFill="1" applyBorder="1" applyAlignment="1" applyProtection="1">
      <alignment horizontal="center" vertical="center" wrapText="1"/>
    </xf>
    <xf numFmtId="0" fontId="16" fillId="0" borderId="41" xfId="0" applyFont="1" applyBorder="1" applyAlignment="1">
      <alignment horizontal="center" vertical="center" wrapText="1"/>
    </xf>
    <xf numFmtId="0" fontId="16" fillId="0" borderId="42" xfId="0" applyFont="1" applyBorder="1" applyAlignment="1">
      <alignment horizontal="center" vertical="center"/>
    </xf>
    <xf numFmtId="0" fontId="24" fillId="0" borderId="0" xfId="0" applyFont="1" applyBorder="1" applyAlignment="1">
      <alignment horizontal="center" vertical="center"/>
    </xf>
    <xf numFmtId="0" fontId="16" fillId="0" borderId="36" xfId="0" applyFont="1" applyBorder="1" applyAlignment="1">
      <alignment vertical="center"/>
    </xf>
    <xf numFmtId="0" fontId="16" fillId="0" borderId="44" xfId="0" applyFont="1" applyBorder="1" applyAlignment="1">
      <alignment vertical="center"/>
    </xf>
    <xf numFmtId="0" fontId="24" fillId="0" borderId="45" xfId="0" applyFont="1" applyBorder="1" applyAlignment="1">
      <alignment horizontal="center" vertical="center"/>
    </xf>
    <xf numFmtId="0" fontId="16" fillId="0" borderId="46" xfId="0" applyFont="1" applyBorder="1" applyAlignment="1">
      <alignment horizontal="center" vertical="center"/>
    </xf>
    <xf numFmtId="0" fontId="16" fillId="3" borderId="47" xfId="0" applyFont="1" applyFill="1" applyBorder="1" applyAlignment="1">
      <alignment horizontal="center" vertical="center"/>
    </xf>
    <xf numFmtId="178" fontId="16" fillId="3" borderId="20" xfId="0" applyNumberFormat="1" applyFont="1" applyFill="1" applyBorder="1" applyAlignment="1" applyProtection="1">
      <alignment horizontal="center" vertical="center" wrapText="1"/>
    </xf>
    <xf numFmtId="9" fontId="16" fillId="3" borderId="20" xfId="0" applyNumberFormat="1" applyFont="1" applyFill="1" applyBorder="1" applyAlignment="1" applyProtection="1">
      <alignment horizontal="right" vertical="center"/>
    </xf>
    <xf numFmtId="9" fontId="16" fillId="3" borderId="48" xfId="0" applyNumberFormat="1" applyFont="1" applyFill="1" applyBorder="1" applyAlignment="1" applyProtection="1">
      <alignment horizontal="right" vertical="center"/>
    </xf>
    <xf numFmtId="0" fontId="16" fillId="3" borderId="49" xfId="0" applyFont="1" applyFill="1" applyBorder="1" applyAlignment="1">
      <alignment vertical="center"/>
    </xf>
    <xf numFmtId="0" fontId="16" fillId="3" borderId="11" xfId="0" applyFont="1" applyFill="1" applyBorder="1" applyAlignment="1">
      <alignment horizontal="center" vertical="center"/>
    </xf>
    <xf numFmtId="178" fontId="16" fillId="3" borderId="22" xfId="0" applyNumberFormat="1" applyFont="1" applyFill="1" applyBorder="1" applyAlignment="1" applyProtection="1">
      <alignment horizontal="center" vertical="center" wrapText="1"/>
    </xf>
    <xf numFmtId="178" fontId="16" fillId="3" borderId="13" xfId="0" applyNumberFormat="1" applyFont="1" applyFill="1" applyBorder="1" applyAlignment="1" applyProtection="1">
      <alignment horizontal="center" vertical="center" wrapText="1"/>
    </xf>
    <xf numFmtId="9" fontId="16" fillId="3" borderId="22" xfId="0" applyNumberFormat="1" applyFont="1" applyFill="1" applyBorder="1" applyAlignment="1" applyProtection="1">
      <alignment horizontal="right" vertical="center"/>
    </xf>
    <xf numFmtId="9" fontId="16" fillId="3" borderId="38" xfId="0" applyNumberFormat="1" applyFont="1" applyFill="1" applyBorder="1" applyAlignment="1" applyProtection="1">
      <alignment horizontal="right" vertical="center"/>
    </xf>
    <xf numFmtId="0" fontId="16" fillId="3" borderId="36" xfId="0" applyFont="1" applyFill="1" applyBorder="1" applyAlignment="1">
      <alignment vertical="center"/>
    </xf>
    <xf numFmtId="177" fontId="24" fillId="0" borderId="50" xfId="0" applyNumberFormat="1" applyFont="1" applyFill="1" applyBorder="1" applyAlignment="1">
      <alignment horizontal="right" vertical="center"/>
    </xf>
    <xf numFmtId="178" fontId="43" fillId="0" borderId="13" xfId="0" applyNumberFormat="1" applyFont="1" applyFill="1" applyBorder="1" applyAlignment="1" applyProtection="1">
      <alignment horizontal="center" vertical="center" wrapText="1"/>
    </xf>
    <xf numFmtId="0" fontId="44" fillId="3" borderId="51" xfId="0" applyFont="1" applyFill="1" applyBorder="1" applyAlignment="1">
      <alignment horizontal="center" vertical="center" shrinkToFit="1"/>
    </xf>
    <xf numFmtId="17" fontId="44" fillId="3" borderId="20" xfId="0" applyNumberFormat="1" applyFont="1" applyFill="1" applyBorder="1" applyAlignment="1">
      <alignment horizontal="center" vertical="center" shrinkToFit="1"/>
    </xf>
    <xf numFmtId="0" fontId="44" fillId="3" borderId="40" xfId="0" applyFont="1" applyFill="1" applyBorder="1" applyAlignment="1">
      <alignment horizontal="center" vertical="center" shrinkToFit="1"/>
    </xf>
    <xf numFmtId="0" fontId="44" fillId="3" borderId="27" xfId="0" applyFont="1" applyFill="1" applyBorder="1" applyAlignment="1">
      <alignment horizontal="center" vertical="center" shrinkToFit="1"/>
    </xf>
    <xf numFmtId="179" fontId="16" fillId="0" borderId="39" xfId="0" applyNumberFormat="1" applyFont="1" applyFill="1" applyBorder="1" applyAlignment="1" applyProtection="1">
      <alignment horizontal="right" vertical="center"/>
    </xf>
    <xf numFmtId="179" fontId="16" fillId="3" borderId="20" xfId="0" applyNumberFormat="1" applyFont="1" applyFill="1" applyBorder="1" applyAlignment="1">
      <alignment horizontal="right" vertical="center"/>
    </xf>
    <xf numFmtId="179" fontId="16" fillId="3" borderId="39" xfId="0" applyNumberFormat="1" applyFont="1" applyFill="1" applyBorder="1" applyAlignment="1" applyProtection="1">
      <alignment horizontal="right" vertical="center"/>
    </xf>
    <xf numFmtId="0" fontId="20" fillId="0" borderId="43" xfId="0" applyFont="1" applyFill="1" applyBorder="1" applyAlignment="1">
      <alignment horizontal="center" vertical="center"/>
    </xf>
    <xf numFmtId="0" fontId="20" fillId="0" borderId="52" xfId="0" applyFont="1" applyFill="1" applyBorder="1" applyAlignment="1">
      <alignment horizontal="center" vertical="center"/>
    </xf>
    <xf numFmtId="0" fontId="20" fillId="0" borderId="35" xfId="0" applyFont="1" applyFill="1" applyBorder="1" applyAlignment="1">
      <alignment horizontal="center" vertical="center"/>
    </xf>
    <xf numFmtId="0" fontId="20" fillId="0" borderId="53" xfId="0" applyFont="1" applyFill="1" applyBorder="1" applyAlignment="1">
      <alignment horizontal="center" vertical="center"/>
    </xf>
    <xf numFmtId="0" fontId="40" fillId="0" borderId="0" xfId="0" applyFont="1" applyAlignment="1">
      <alignment horizontal="center" vertical="center"/>
    </xf>
    <xf numFmtId="0" fontId="19" fillId="0" borderId="0" xfId="0" applyFont="1" applyAlignment="1">
      <alignment horizontal="center" vertical="center"/>
    </xf>
    <xf numFmtId="0" fontId="24" fillId="0" borderId="54" xfId="0" applyFont="1" applyBorder="1" applyAlignment="1">
      <alignment horizontal="right" vertical="center"/>
    </xf>
    <xf numFmtId="0" fontId="24" fillId="0" borderId="55" xfId="0" applyFont="1" applyBorder="1" applyAlignment="1">
      <alignment horizontal="right" vertical="center"/>
    </xf>
    <xf numFmtId="0" fontId="24" fillId="0" borderId="56" xfId="0" applyFont="1" applyBorder="1" applyAlignment="1">
      <alignment horizontal="right" vertical="center"/>
    </xf>
    <xf numFmtId="14" fontId="34" fillId="2" borderId="82" xfId="0" applyNumberFormat="1" applyFont="1" applyFill="1" applyBorder="1" applyAlignment="1">
      <alignment horizontal="center" vertical="center"/>
    </xf>
    <xf numFmtId="0" fontId="20" fillId="0" borderId="83" xfId="0" applyFont="1" applyBorder="1" applyAlignment="1">
      <alignment horizontal="center" vertical="center"/>
    </xf>
    <xf numFmtId="0" fontId="20" fillId="0" borderId="84" xfId="0" applyFont="1" applyBorder="1" applyAlignment="1">
      <alignment horizontal="center" vertical="center"/>
    </xf>
    <xf numFmtId="0" fontId="20" fillId="0" borderId="58" xfId="0" applyFont="1" applyBorder="1" applyAlignment="1">
      <alignment horizontal="left" vertical="center"/>
    </xf>
    <xf numFmtId="0" fontId="15" fillId="2" borderId="13" xfId="0" applyFont="1" applyFill="1" applyBorder="1" applyAlignment="1">
      <alignment horizontal="center" vertical="center"/>
    </xf>
    <xf numFmtId="0" fontId="32" fillId="2" borderId="27" xfId="0" applyFont="1" applyFill="1" applyBorder="1" applyAlignment="1">
      <alignment horizontal="center" vertical="center"/>
    </xf>
    <xf numFmtId="0" fontId="20" fillId="0" borderId="65" xfId="0" applyFont="1" applyBorder="1" applyAlignment="1">
      <alignment horizontal="center" vertical="center"/>
    </xf>
    <xf numFmtId="0" fontId="32" fillId="2" borderId="16" xfId="0" applyFont="1" applyFill="1" applyBorder="1" applyAlignment="1">
      <alignment horizontal="center" vertical="center"/>
    </xf>
    <xf numFmtId="0" fontId="32" fillId="2" borderId="6" xfId="0" applyFont="1" applyFill="1" applyBorder="1" applyAlignment="1">
      <alignment horizontal="center" vertical="center"/>
    </xf>
    <xf numFmtId="0" fontId="32" fillId="2" borderId="29" xfId="0" applyFont="1" applyFill="1" applyBorder="1" applyAlignment="1">
      <alignment horizontal="center" vertical="center"/>
    </xf>
    <xf numFmtId="0" fontId="20" fillId="0" borderId="13" xfId="0" applyFont="1" applyBorder="1" applyAlignment="1">
      <alignment horizontal="center" vertical="center"/>
    </xf>
    <xf numFmtId="0" fontId="20" fillId="0" borderId="27" xfId="0" applyFont="1" applyBorder="1" applyAlignment="1">
      <alignment horizontal="center" vertical="center"/>
    </xf>
    <xf numFmtId="0" fontId="32" fillId="2" borderId="14" xfId="0" applyFont="1" applyFill="1" applyBorder="1" applyAlignment="1">
      <alignment horizontal="center" vertical="center"/>
    </xf>
    <xf numFmtId="0" fontId="32" fillId="2" borderId="28" xfId="0" applyFont="1" applyFill="1" applyBorder="1" applyAlignment="1">
      <alignment horizontal="center" vertical="center"/>
    </xf>
    <xf numFmtId="0" fontId="32" fillId="2" borderId="65" xfId="0" applyFont="1" applyFill="1" applyBorder="1" applyAlignment="1">
      <alignment horizontal="center" vertical="center"/>
    </xf>
    <xf numFmtId="14" fontId="34" fillId="2" borderId="14" xfId="0" applyNumberFormat="1" applyFont="1" applyFill="1" applyBorder="1" applyAlignment="1">
      <alignment horizontal="center" vertical="center"/>
    </xf>
    <xf numFmtId="177" fontId="23" fillId="0" borderId="58" xfId="1" applyNumberFormat="1" applyFont="1" applyFill="1" applyBorder="1" applyAlignment="1">
      <alignment horizontal="center" vertical="center"/>
    </xf>
    <xf numFmtId="0" fontId="30" fillId="0" borderId="0" xfId="0" applyFont="1" applyAlignment="1">
      <alignment horizontal="center" vertical="center"/>
    </xf>
    <xf numFmtId="0" fontId="20" fillId="0" borderId="77" xfId="0" applyFont="1" applyFill="1" applyBorder="1" applyAlignment="1">
      <alignment horizontal="center" vertical="center"/>
    </xf>
    <xf numFmtId="0" fontId="20" fillId="0" borderId="78" xfId="0" applyFont="1" applyFill="1" applyBorder="1" applyAlignment="1">
      <alignment horizontal="center" vertical="center"/>
    </xf>
    <xf numFmtId="0" fontId="20" fillId="0" borderId="79" xfId="0" applyFont="1" applyFill="1" applyBorder="1" applyAlignment="1">
      <alignment horizontal="center" vertical="center"/>
    </xf>
    <xf numFmtId="0" fontId="20" fillId="0" borderId="65" xfId="0" applyFont="1" applyFill="1" applyBorder="1" applyAlignment="1">
      <alignment horizontal="center" vertical="center"/>
    </xf>
    <xf numFmtId="0" fontId="20" fillId="0" borderId="11" xfId="0" applyFont="1" applyFill="1" applyBorder="1" applyAlignment="1">
      <alignment horizontal="center" vertical="center"/>
    </xf>
    <xf numFmtId="0" fontId="20" fillId="0" borderId="40" xfId="0" applyFont="1" applyFill="1" applyBorder="1" applyAlignment="1">
      <alignment horizontal="center" vertical="center"/>
    </xf>
    <xf numFmtId="0" fontId="32" fillId="2" borderId="80" xfId="0" applyFont="1" applyFill="1" applyBorder="1" applyAlignment="1">
      <alignment horizontal="left" vertical="center"/>
    </xf>
    <xf numFmtId="0" fontId="32" fillId="2" borderId="81" xfId="0" applyFont="1" applyFill="1" applyBorder="1" applyAlignment="1">
      <alignment horizontal="left" vertical="center"/>
    </xf>
    <xf numFmtId="0" fontId="32" fillId="2" borderId="53" xfId="0" applyFont="1" applyFill="1" applyBorder="1" applyAlignment="1">
      <alignment horizontal="left" vertical="center"/>
    </xf>
    <xf numFmtId="177" fontId="17" fillId="0" borderId="13" xfId="0" applyNumberFormat="1" applyFont="1" applyBorder="1" applyAlignment="1">
      <alignment horizontal="right" vertical="center"/>
    </xf>
    <xf numFmtId="177" fontId="17" fillId="0" borderId="15" xfId="0" applyNumberFormat="1" applyFont="1" applyBorder="1" applyAlignment="1">
      <alignment horizontal="right" vertical="center"/>
    </xf>
    <xf numFmtId="0" fontId="35" fillId="2" borderId="13" xfId="0" applyFont="1" applyFill="1" applyBorder="1" applyAlignment="1">
      <alignment horizontal="center" vertical="center"/>
    </xf>
    <xf numFmtId="0" fontId="35" fillId="2" borderId="27" xfId="0" applyFont="1" applyFill="1" applyBorder="1" applyAlignment="1">
      <alignment horizontal="center" vertical="center"/>
    </xf>
    <xf numFmtId="0" fontId="35" fillId="2" borderId="22" xfId="0" applyFont="1" applyFill="1" applyBorder="1" applyAlignment="1">
      <alignment horizontal="center" vertical="center"/>
    </xf>
    <xf numFmtId="0" fontId="20" fillId="0" borderId="75" xfId="0" applyFont="1" applyBorder="1" applyAlignment="1">
      <alignment horizontal="center" vertical="center"/>
    </xf>
    <xf numFmtId="0" fontId="20" fillId="0" borderId="57" xfId="0" applyFont="1" applyBorder="1" applyAlignment="1">
      <alignment horizontal="center" vertical="center"/>
    </xf>
    <xf numFmtId="177" fontId="23" fillId="0" borderId="76" xfId="1" applyNumberFormat="1" applyFont="1" applyFill="1" applyBorder="1" applyAlignment="1">
      <alignment horizontal="center" vertical="center"/>
    </xf>
    <xf numFmtId="177" fontId="17" fillId="0" borderId="62" xfId="0" applyNumberFormat="1" applyFont="1" applyBorder="1" applyAlignment="1">
      <alignment horizontal="right" vertical="center"/>
    </xf>
    <xf numFmtId="177" fontId="17" fillId="0" borderId="73" xfId="0" applyNumberFormat="1" applyFont="1" applyBorder="1" applyAlignment="1">
      <alignment horizontal="right" vertical="center"/>
    </xf>
    <xf numFmtId="0" fontId="16" fillId="0" borderId="59" xfId="0" applyFont="1" applyBorder="1" applyAlignment="1">
      <alignment horizontal="center" vertical="center" wrapText="1"/>
    </xf>
    <xf numFmtId="0" fontId="16" fillId="0" borderId="74" xfId="0" applyFont="1" applyBorder="1" applyAlignment="1">
      <alignment horizontal="center" vertical="center" wrapText="1"/>
    </xf>
    <xf numFmtId="0" fontId="35" fillId="2" borderId="14" xfId="0" applyFont="1" applyFill="1" applyBorder="1" applyAlignment="1">
      <alignment horizontal="center" vertical="center"/>
    </xf>
    <xf numFmtId="0" fontId="16" fillId="0" borderId="59" xfId="0" applyFont="1" applyBorder="1" applyAlignment="1">
      <alignment horizontal="center" vertical="center"/>
    </xf>
    <xf numFmtId="0" fontId="16" fillId="0" borderId="61" xfId="0" applyFont="1" applyBorder="1" applyAlignment="1">
      <alignment horizontal="center" vertical="center"/>
    </xf>
    <xf numFmtId="0" fontId="16" fillId="0" borderId="60" xfId="0" applyFont="1" applyBorder="1" applyAlignment="1">
      <alignment horizontal="center" vertical="center"/>
    </xf>
    <xf numFmtId="0" fontId="35" fillId="2" borderId="20" xfId="0" applyFont="1" applyFill="1" applyBorder="1" applyAlignment="1">
      <alignment horizontal="center" vertical="center"/>
    </xf>
    <xf numFmtId="0" fontId="13" fillId="2" borderId="20" xfId="0" applyFont="1" applyFill="1" applyBorder="1" applyAlignment="1">
      <alignment horizontal="center" vertical="center"/>
    </xf>
    <xf numFmtId="0" fontId="35" fillId="0" borderId="22" xfId="0" applyFont="1" applyFill="1" applyBorder="1" applyAlignment="1">
      <alignment horizontal="center" vertical="center"/>
    </xf>
    <xf numFmtId="0" fontId="35" fillId="0" borderId="13" xfId="0" applyFont="1" applyFill="1" applyBorder="1" applyAlignment="1">
      <alignment horizontal="center" vertical="center"/>
    </xf>
    <xf numFmtId="0" fontId="35" fillId="0" borderId="14" xfId="0" applyFont="1" applyFill="1" applyBorder="1" applyAlignment="1">
      <alignment horizontal="center" vertical="center"/>
    </xf>
    <xf numFmtId="0" fontId="35" fillId="0" borderId="27" xfId="0" applyFont="1" applyFill="1" applyBorder="1" applyAlignment="1">
      <alignment horizontal="center" vertical="center"/>
    </xf>
    <xf numFmtId="0" fontId="36" fillId="0" borderId="13" xfId="0" applyFont="1" applyFill="1" applyBorder="1" applyAlignment="1">
      <alignment horizontal="center" vertical="center"/>
    </xf>
    <xf numFmtId="0" fontId="36" fillId="0" borderId="27" xfId="0" applyFont="1" applyFill="1" applyBorder="1" applyAlignment="1">
      <alignment horizontal="center" vertical="center"/>
    </xf>
    <xf numFmtId="0" fontId="36" fillId="0" borderId="22" xfId="0" applyFont="1" applyFill="1" applyBorder="1" applyAlignment="1">
      <alignment horizontal="center" vertical="center"/>
    </xf>
    <xf numFmtId="0" fontId="26" fillId="0" borderId="0" xfId="0" applyFont="1" applyBorder="1" applyAlignment="1">
      <alignment horizontal="left" vertical="center" wrapText="1"/>
    </xf>
    <xf numFmtId="0" fontId="17" fillId="0" borderId="66" xfId="0" applyFont="1" applyFill="1" applyBorder="1" applyAlignment="1">
      <alignment horizontal="center" vertical="center"/>
    </xf>
    <xf numFmtId="0" fontId="17" fillId="0" borderId="67" xfId="0" applyFont="1" applyFill="1" applyBorder="1" applyAlignment="1">
      <alignment horizontal="center" vertical="center"/>
    </xf>
    <xf numFmtId="0" fontId="17" fillId="0" borderId="68" xfId="0" applyFont="1" applyFill="1" applyBorder="1" applyAlignment="1">
      <alignment horizontal="center" vertical="center"/>
    </xf>
    <xf numFmtId="0" fontId="37" fillId="0" borderId="69" xfId="0" applyFont="1" applyFill="1" applyBorder="1" applyAlignment="1">
      <alignment horizontal="center" vertical="center"/>
    </xf>
    <xf numFmtId="0" fontId="37" fillId="0" borderId="70" xfId="0" applyFont="1" applyFill="1" applyBorder="1" applyAlignment="1">
      <alignment horizontal="center" vertical="center"/>
    </xf>
    <xf numFmtId="0" fontId="37" fillId="0" borderId="71" xfId="0" applyFont="1" applyFill="1" applyBorder="1" applyAlignment="1">
      <alignment horizontal="center" vertical="center"/>
    </xf>
    <xf numFmtId="177" fontId="17" fillId="0" borderId="66" xfId="0" applyNumberFormat="1" applyFont="1" applyBorder="1" applyAlignment="1">
      <alignment horizontal="right" vertical="center"/>
    </xf>
    <xf numFmtId="177" fontId="17" fillId="0" borderId="72" xfId="0" applyNumberFormat="1" applyFont="1" applyBorder="1" applyAlignment="1">
      <alignment horizontal="right" vertical="center"/>
    </xf>
    <xf numFmtId="0" fontId="36" fillId="0" borderId="66" xfId="0" applyFont="1" applyFill="1" applyBorder="1" applyAlignment="1">
      <alignment horizontal="center" vertical="center"/>
    </xf>
    <xf numFmtId="0" fontId="36" fillId="0" borderId="68" xfId="0" applyFont="1" applyFill="1" applyBorder="1" applyAlignment="1">
      <alignment horizontal="center" vertical="center"/>
    </xf>
    <xf numFmtId="0" fontId="36" fillId="0" borderId="24" xfId="0" applyFont="1" applyFill="1" applyBorder="1" applyAlignment="1">
      <alignment horizontal="center" vertical="center"/>
    </xf>
    <xf numFmtId="0" fontId="38" fillId="0" borderId="26" xfId="0" applyFont="1" applyFill="1" applyBorder="1" applyAlignment="1">
      <alignment horizontal="center" vertical="center"/>
    </xf>
    <xf numFmtId="177" fontId="37" fillId="0" borderId="17" xfId="0" applyNumberFormat="1" applyFont="1" applyFill="1" applyBorder="1" applyAlignment="1">
      <alignment horizontal="right" vertical="center"/>
    </xf>
    <xf numFmtId="177" fontId="37" fillId="0" borderId="18" xfId="0" applyNumberFormat="1" applyFont="1" applyFill="1" applyBorder="1" applyAlignment="1">
      <alignment horizontal="right" vertical="center"/>
    </xf>
    <xf numFmtId="0" fontId="38" fillId="0" borderId="17" xfId="0" applyFont="1" applyFill="1" applyBorder="1" applyAlignment="1">
      <alignment horizontal="center" vertical="center"/>
    </xf>
    <xf numFmtId="0" fontId="38" fillId="0" borderId="57" xfId="0" applyFont="1" applyFill="1" applyBorder="1" applyAlignment="1">
      <alignment horizontal="center" vertical="center"/>
    </xf>
    <xf numFmtId="0" fontId="16" fillId="0" borderId="60" xfId="0" applyFont="1" applyBorder="1" applyAlignment="1">
      <alignment horizontal="center" vertical="center" wrapText="1"/>
    </xf>
    <xf numFmtId="0" fontId="16" fillId="0" borderId="61" xfId="0" applyFont="1" applyBorder="1" applyAlignment="1">
      <alignment horizontal="center" vertical="center" wrapText="1"/>
    </xf>
    <xf numFmtId="0" fontId="35" fillId="2" borderId="62" xfId="0" applyFont="1" applyFill="1" applyBorder="1" applyAlignment="1">
      <alignment horizontal="center" vertical="center"/>
    </xf>
    <xf numFmtId="0" fontId="35" fillId="2" borderId="63" xfId="0" applyFont="1" applyFill="1" applyBorder="1" applyAlignment="1">
      <alignment horizontal="center" vertical="center"/>
    </xf>
    <xf numFmtId="0" fontId="35" fillId="2" borderId="64" xfId="0" applyFont="1" applyFill="1" applyBorder="1" applyAlignment="1">
      <alignment horizontal="center" vertical="center"/>
    </xf>
  </cellXfs>
  <cellStyles count="2">
    <cellStyle name="백분율" xfId="1" builtinId="5"/>
    <cellStyle name="표준"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0</xdr:col>
      <xdr:colOff>47625</xdr:colOff>
      <xdr:row>0</xdr:row>
      <xdr:rowOff>47626</xdr:rowOff>
    </xdr:from>
    <xdr:to>
      <xdr:col>8</xdr:col>
      <xdr:colOff>123825</xdr:colOff>
      <xdr:row>4</xdr:row>
      <xdr:rowOff>38100</xdr:rowOff>
    </xdr:to>
    <xdr:sp macro="" textlink="">
      <xdr:nvSpPr>
        <xdr:cNvPr id="2" name="직사각형 1">
          <a:extLst>
            <a:ext uri="{FF2B5EF4-FFF2-40B4-BE49-F238E27FC236}">
              <a16:creationId xmlns:a16="http://schemas.microsoft.com/office/drawing/2014/main" id="{00000000-0008-0000-0000-000002000000}"/>
            </a:ext>
          </a:extLst>
        </xdr:cNvPr>
        <xdr:cNvSpPr/>
      </xdr:nvSpPr>
      <xdr:spPr bwMode="auto">
        <a:xfrm>
          <a:off x="47625" y="47626"/>
          <a:ext cx="10267950" cy="1133474"/>
        </a:xfrm>
        <a:prstGeom prst="rect">
          <a:avLst/>
        </a:pr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horzOverflow="clip" wrap="square" lIns="18288" tIns="0" rIns="0" bIns="0" rtlCol="0" anchor="t" upright="1"/>
        <a:lstStyle/>
        <a:p>
          <a:pPr algn="l"/>
          <a:r>
            <a:rPr lang="ko-KR" altLang="en-US" sz="1100"/>
            <a:t> </a:t>
          </a:r>
          <a:r>
            <a:rPr lang="en-US" altLang="ko-KR" sz="1600" baseline="0"/>
            <a:t>Guide </a:t>
          </a:r>
        </a:p>
        <a:p>
          <a:pPr algn="l"/>
          <a:r>
            <a:rPr lang="en-US" altLang="ko-KR" sz="1100"/>
            <a:t> </a:t>
          </a:r>
          <a:r>
            <a:rPr lang="en-US" altLang="ko-KR" sz="1200"/>
            <a:t>1</a:t>
          </a:r>
          <a:r>
            <a:rPr lang="en-US" altLang="ko-KR" sz="1200" b="1"/>
            <a:t>. Percent(A)</a:t>
          </a:r>
          <a:r>
            <a:rPr lang="en-US" altLang="ko-KR" sz="1200" b="1" baseline="0"/>
            <a:t> </a:t>
          </a:r>
          <a:r>
            <a:rPr lang="en-US" altLang="ko-KR" sz="1200" baseline="0"/>
            <a:t>depending on the number of authors and role of author : one sole author(100%), two authors(70%), three authors(50%), four or more authors(30%),</a:t>
          </a:r>
        </a:p>
        <a:p>
          <a:pPr algn="l"/>
          <a:r>
            <a:rPr lang="en-US" altLang="ko-KR" sz="1200" baseline="0"/>
            <a:t>                          lead author(the first author or corresponding author)(70%) regardless of the number of authors   </a:t>
          </a:r>
        </a:p>
        <a:p>
          <a:pPr algn="l"/>
          <a:r>
            <a:rPr lang="en-US" altLang="ko-KR" sz="1200" baseline="0"/>
            <a:t> 2</a:t>
          </a:r>
          <a:r>
            <a:rPr lang="en-US" altLang="ko-KR" sz="1200" b="1" baseline="0"/>
            <a:t>. Weight(B) </a:t>
          </a:r>
          <a:r>
            <a:rPr lang="en-US" altLang="ko-KR" sz="1200" baseline="0"/>
            <a:t>depending on Type of Journal: </a:t>
          </a:r>
          <a:r>
            <a:rPr lang="en-US" altLang="ko-KR" sz="1100" b="0" i="0">
              <a:effectLst/>
              <a:latin typeface="+mn-lt"/>
              <a:ea typeface="+mn-ea"/>
              <a:cs typeface="+mn-cs"/>
            </a:rPr>
            <a:t>Candidate Journal for KCI(</a:t>
          </a:r>
          <a:r>
            <a:rPr lang="en-US" altLang="ko-KR" sz="1100" baseline="0">
              <a:effectLst/>
              <a:latin typeface="+mn-lt"/>
              <a:ea typeface="+mn-ea"/>
              <a:cs typeface="+mn-cs"/>
            </a:rPr>
            <a:t>0.5)</a:t>
          </a:r>
          <a:r>
            <a:rPr lang="en-US" altLang="ko-KR" sz="1100" b="0" i="0">
              <a:effectLst/>
              <a:latin typeface="+mn-lt"/>
              <a:ea typeface="+mn-ea"/>
              <a:cs typeface="+mn-cs"/>
            </a:rPr>
            <a:t>, </a:t>
          </a:r>
          <a:r>
            <a:rPr lang="en-US" altLang="ko-KR" sz="1200" baseline="0"/>
            <a:t>KCI</a:t>
          </a:r>
          <a:r>
            <a:rPr lang="en-US" altLang="ko-KR" sz="1100" baseline="0">
              <a:effectLst/>
              <a:latin typeface="+mn-lt"/>
              <a:ea typeface="+mn-ea"/>
              <a:cs typeface="+mn-cs"/>
            </a:rPr>
            <a:t>(1.0)</a:t>
          </a:r>
          <a:r>
            <a:rPr lang="en-US" altLang="ko-KR" sz="1200" baseline="0"/>
            <a:t>, SCOPUS(1.0), SCIE(2.0), SSCI(3.0), A&amp;HCI(3.0)</a:t>
          </a:r>
        </a:p>
        <a:p>
          <a:pPr marL="0" marR="0" indent="0" algn="l" defTabSz="914400" eaLnBrk="1" fontAlgn="auto" latinLnBrk="0" hangingPunct="1">
            <a:lnSpc>
              <a:spcPct val="100000"/>
            </a:lnSpc>
            <a:spcBef>
              <a:spcPts val="0"/>
            </a:spcBef>
            <a:spcAft>
              <a:spcPts val="0"/>
            </a:spcAft>
            <a:buClrTx/>
            <a:buSzTx/>
            <a:buFontTx/>
            <a:buNone/>
            <a:tabLst/>
            <a:defRPr/>
          </a:pPr>
          <a:r>
            <a:rPr lang="en-US" altLang="ko-KR" sz="1400" baseline="0"/>
            <a:t> </a:t>
          </a:r>
          <a:r>
            <a:rPr lang="en-US" altLang="ko-KR" sz="1100" baseline="0">
              <a:effectLst/>
              <a:latin typeface="+mn-lt"/>
              <a:ea typeface="+mn-ea"/>
              <a:cs typeface="+mn-cs"/>
            </a:rPr>
            <a:t>3. In No. 1 and No. 2 lines, write your two representative journal papers for qualitative assessment.     </a:t>
          </a:r>
        </a:p>
        <a:p>
          <a:pPr marL="0" marR="0" indent="0" algn="l" defTabSz="914400" eaLnBrk="1" fontAlgn="auto" latinLnBrk="0" hangingPunct="1">
            <a:lnSpc>
              <a:spcPct val="100000"/>
            </a:lnSpc>
            <a:spcBef>
              <a:spcPts val="0"/>
            </a:spcBef>
            <a:spcAft>
              <a:spcPts val="0"/>
            </a:spcAft>
            <a:buClrTx/>
            <a:buSzTx/>
            <a:buFontTx/>
            <a:buNone/>
            <a:tabLst/>
            <a:defRPr/>
          </a:pPr>
          <a:r>
            <a:rPr lang="en-US" altLang="ko-KR" sz="1100" baseline="0">
              <a:effectLst/>
              <a:latin typeface="+mn-lt"/>
              <a:ea typeface="+mn-ea"/>
              <a:cs typeface="+mn-cs"/>
            </a:rPr>
            <a:t> </a:t>
          </a:r>
          <a:r>
            <a:rPr lang="en-US" altLang="ko-KR" sz="1100" baseline="0">
              <a:solidFill>
                <a:srgbClr val="FF0000"/>
              </a:solidFill>
              <a:effectLst/>
              <a:latin typeface="+mn-lt"/>
              <a:ea typeface="+mn-ea"/>
              <a:cs typeface="+mn-cs"/>
            </a:rPr>
            <a:t>4. MDPI journal publications are not accepted</a:t>
          </a:r>
        </a:p>
        <a:p>
          <a:pPr marL="0" marR="0" indent="0" algn="l" defTabSz="914400" eaLnBrk="1" fontAlgn="auto" latinLnBrk="0" hangingPunct="1">
            <a:lnSpc>
              <a:spcPct val="100000"/>
            </a:lnSpc>
            <a:spcBef>
              <a:spcPts val="0"/>
            </a:spcBef>
            <a:spcAft>
              <a:spcPts val="0"/>
            </a:spcAft>
            <a:buClrTx/>
            <a:buSzTx/>
            <a:buFontTx/>
            <a:buNone/>
            <a:tabLst/>
            <a:defRPr/>
          </a:pPr>
          <a:endParaRPr lang="ko-KR" altLang="ko-KR" sz="1400">
            <a:effectLst/>
          </a:endParaRPr>
        </a:p>
        <a:p>
          <a:pPr algn="l"/>
          <a:r>
            <a:rPr lang="en-US" altLang="ko-KR" sz="1400" baseline="0"/>
            <a:t>    </a:t>
          </a:r>
          <a:endParaRPr lang="ko-KR" altLang="en-US" sz="1400"/>
        </a:p>
      </xdr:txBody>
    </xdr:sp>
    <xdr:clientData/>
  </xdr:twoCellAnchor>
</xdr:wsDr>
</file>

<file path=xl/theme/theme1.xml><?xml version="1.0" encoding="utf-8"?>
<a:theme xmlns:a="http://schemas.openxmlformats.org/drawingml/2006/main" name="Office 테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8"/>
    <pageSetUpPr fitToPage="1"/>
  </sheetPr>
  <dimension ref="A1:L30"/>
  <sheetViews>
    <sheetView showGridLines="0" tabSelected="1" topLeftCell="A13" zoomScaleNormal="100" workbookViewId="0">
      <selection activeCell="I37" sqref="I37"/>
    </sheetView>
  </sheetViews>
  <sheetFormatPr defaultColWidth="9" defaultRowHeight="20.100000000000001" customHeight="1" x14ac:dyDescent="0.4"/>
  <cols>
    <col min="1" max="1" width="7" style="5" customWidth="1"/>
    <col min="2" max="2" width="19.59765625" style="5" customWidth="1"/>
    <col min="3" max="3" width="32.19921875" style="5" customWidth="1"/>
    <col min="4" max="4" width="16.8984375" style="5" customWidth="1"/>
    <col min="5" max="5" width="13" style="5" customWidth="1"/>
    <col min="6" max="6" width="14.19921875" style="6" customWidth="1"/>
    <col min="7" max="7" width="16" style="6" customWidth="1"/>
    <col min="8" max="8" width="14.69921875" style="5" customWidth="1"/>
    <col min="9" max="9" width="14.3984375" style="5" customWidth="1"/>
    <col min="10" max="10" width="16.8984375" style="5" customWidth="1"/>
    <col min="11" max="11" width="53.69921875" style="5" customWidth="1"/>
    <col min="12" max="16384" width="9" style="5"/>
  </cols>
  <sheetData>
    <row r="1" spans="1:11" s="7" customFormat="1" ht="15" customHeight="1" x14ac:dyDescent="0.4">
      <c r="F1" s="9"/>
      <c r="G1" s="9"/>
    </row>
    <row r="2" spans="1:11" s="7" customFormat="1" ht="34.5" customHeight="1" x14ac:dyDescent="0.4">
      <c r="F2" s="9"/>
      <c r="G2" s="9"/>
    </row>
    <row r="3" spans="1:11" s="7" customFormat="1" ht="34.5" customHeight="1" x14ac:dyDescent="0.4">
      <c r="F3" s="9"/>
      <c r="G3" s="9"/>
    </row>
    <row r="4" spans="1:11" s="7" customFormat="1" ht="24" customHeight="1" x14ac:dyDescent="0.4">
      <c r="F4" s="9"/>
      <c r="G4" s="9"/>
    </row>
    <row r="5" spans="1:11" s="7" customFormat="1" ht="24" customHeight="1" x14ac:dyDescent="0.4">
      <c r="F5" s="9"/>
      <c r="G5" s="9"/>
    </row>
    <row r="6" spans="1:11" s="7" customFormat="1" ht="31.5" customHeight="1" x14ac:dyDescent="0.4">
      <c r="A6" s="121" t="s">
        <v>121</v>
      </c>
      <c r="B6" s="121"/>
      <c r="C6" s="121"/>
      <c r="D6" s="121"/>
      <c r="E6" s="122"/>
      <c r="F6" s="122"/>
      <c r="G6" s="122"/>
      <c r="H6" s="122"/>
      <c r="I6" s="122"/>
      <c r="J6" s="122"/>
    </row>
    <row r="7" spans="1:11" s="7" customFormat="1" ht="21" customHeight="1" x14ac:dyDescent="0.4">
      <c r="F7" s="9"/>
      <c r="G7" s="9"/>
    </row>
    <row r="8" spans="1:11" s="11" customFormat="1" ht="27.75" customHeight="1" x14ac:dyDescent="0.4">
      <c r="A8" s="10"/>
      <c r="B8" s="10"/>
      <c r="C8" s="10"/>
      <c r="D8" s="10"/>
      <c r="H8" s="83" t="s">
        <v>96</v>
      </c>
      <c r="I8" s="119"/>
      <c r="J8" s="120"/>
    </row>
    <row r="9" spans="1:11" s="11" customFormat="1" ht="22.5" customHeight="1" x14ac:dyDescent="0.4">
      <c r="A9" s="10"/>
      <c r="B9" s="10"/>
      <c r="C9" s="10"/>
      <c r="D9" s="10"/>
      <c r="H9" s="117" t="s">
        <v>91</v>
      </c>
      <c r="I9" s="84" t="s">
        <v>97</v>
      </c>
      <c r="J9" s="75"/>
    </row>
    <row r="10" spans="1:11" s="11" customFormat="1" ht="22.5" customHeight="1" x14ac:dyDescent="0.4">
      <c r="A10" s="10"/>
      <c r="B10" s="10"/>
      <c r="C10" s="10"/>
      <c r="D10" s="10"/>
      <c r="H10" s="118"/>
      <c r="I10" s="85" t="s">
        <v>98</v>
      </c>
      <c r="J10" s="76"/>
    </row>
    <row r="11" spans="1:11" s="11" customFormat="1" ht="9" customHeight="1" x14ac:dyDescent="0.4">
      <c r="F11" s="12"/>
      <c r="G11" s="12"/>
    </row>
    <row r="12" spans="1:11" s="7" customFormat="1" ht="18" customHeight="1" x14ac:dyDescent="0.4">
      <c r="F12" s="9"/>
      <c r="G12" s="9"/>
    </row>
    <row r="13" spans="1:11" s="7" customFormat="1" ht="25.5" customHeight="1" x14ac:dyDescent="0.4">
      <c r="A13" s="13" t="s">
        <v>71</v>
      </c>
      <c r="B13" s="13"/>
      <c r="C13" s="13"/>
      <c r="D13" s="13"/>
      <c r="E13" s="11"/>
      <c r="F13" s="9"/>
      <c r="G13" s="9"/>
    </row>
    <row r="14" spans="1:11" s="7" customFormat="1" ht="51" customHeight="1" thickBot="1" x14ac:dyDescent="0.45">
      <c r="A14" s="77" t="s">
        <v>108</v>
      </c>
      <c r="B14" s="90" t="s">
        <v>106</v>
      </c>
      <c r="C14" s="90" t="s">
        <v>107</v>
      </c>
      <c r="D14" s="90" t="s">
        <v>116</v>
      </c>
      <c r="E14" s="78" t="s">
        <v>72</v>
      </c>
      <c r="F14" s="80" t="s">
        <v>62</v>
      </c>
      <c r="G14" s="78" t="s">
        <v>95</v>
      </c>
      <c r="H14" s="79" t="s">
        <v>94</v>
      </c>
      <c r="I14" s="80" t="s">
        <v>109</v>
      </c>
      <c r="J14" s="81" t="s">
        <v>93</v>
      </c>
      <c r="K14" s="96" t="s">
        <v>117</v>
      </c>
    </row>
    <row r="15" spans="1:11" s="7" customFormat="1" ht="30.75" customHeight="1" thickTop="1" x14ac:dyDescent="0.4">
      <c r="A15" s="97" t="s">
        <v>99</v>
      </c>
      <c r="B15" s="110" t="s">
        <v>114</v>
      </c>
      <c r="C15" s="110" t="s">
        <v>115</v>
      </c>
      <c r="D15" s="111" t="s">
        <v>122</v>
      </c>
      <c r="E15" s="98" t="s">
        <v>92</v>
      </c>
      <c r="F15" s="98" t="s">
        <v>100</v>
      </c>
      <c r="G15" s="98" t="s">
        <v>101</v>
      </c>
      <c r="H15" s="99">
        <v>0.7</v>
      </c>
      <c r="I15" s="115">
        <v>2</v>
      </c>
      <c r="J15" s="100">
        <f>H15*I15</f>
        <v>1.4</v>
      </c>
      <c r="K15" s="101"/>
    </row>
    <row r="16" spans="1:11" s="7" customFormat="1" ht="27" customHeight="1" x14ac:dyDescent="0.4">
      <c r="A16" s="102" t="s">
        <v>99</v>
      </c>
      <c r="B16" s="112" t="s">
        <v>114</v>
      </c>
      <c r="C16" s="113" t="s">
        <v>115</v>
      </c>
      <c r="D16" s="112" t="s">
        <v>120</v>
      </c>
      <c r="E16" s="103" t="s">
        <v>41</v>
      </c>
      <c r="F16" s="104" t="s">
        <v>100</v>
      </c>
      <c r="G16" s="103" t="s">
        <v>102</v>
      </c>
      <c r="H16" s="105">
        <v>0.3</v>
      </c>
      <c r="I16" s="116">
        <v>3</v>
      </c>
      <c r="J16" s="106">
        <f>H16*I16</f>
        <v>0.89999999999999991</v>
      </c>
      <c r="K16" s="107"/>
    </row>
    <row r="17" spans="1:12" s="7" customFormat="1" ht="20.100000000000001" customHeight="1" x14ac:dyDescent="0.4">
      <c r="A17" s="30">
        <v>1</v>
      </c>
      <c r="B17" s="91"/>
      <c r="C17" s="91"/>
      <c r="D17" s="91"/>
      <c r="E17" s="88"/>
      <c r="F17" s="89"/>
      <c r="G17" s="88"/>
      <c r="H17" s="86"/>
      <c r="I17" s="114"/>
      <c r="J17" s="87">
        <f>H17*I17</f>
        <v>0</v>
      </c>
      <c r="K17" s="93"/>
      <c r="L17" s="7" t="s">
        <v>118</v>
      </c>
    </row>
    <row r="18" spans="1:12" s="7" customFormat="1" ht="20.100000000000001" customHeight="1" x14ac:dyDescent="0.4">
      <c r="A18" s="30">
        <v>2</v>
      </c>
      <c r="B18" s="91"/>
      <c r="C18" s="91"/>
      <c r="D18" s="91"/>
      <c r="E18" s="88"/>
      <c r="F18" s="89"/>
      <c r="G18" s="88"/>
      <c r="H18" s="86"/>
      <c r="I18" s="114"/>
      <c r="J18" s="87">
        <f t="shared" ref="J18:J26" si="0">H18*I18</f>
        <v>0</v>
      </c>
      <c r="K18" s="93"/>
      <c r="L18" s="7" t="s">
        <v>119</v>
      </c>
    </row>
    <row r="19" spans="1:12" s="7" customFormat="1" ht="20.100000000000001" customHeight="1" x14ac:dyDescent="0.4">
      <c r="A19" s="30">
        <v>3</v>
      </c>
      <c r="B19" s="91"/>
      <c r="C19" s="91"/>
      <c r="D19" s="91"/>
      <c r="E19" s="88"/>
      <c r="F19" s="109"/>
      <c r="G19" s="88"/>
      <c r="H19" s="86"/>
      <c r="I19" s="114"/>
      <c r="J19" s="87">
        <f t="shared" si="0"/>
        <v>0</v>
      </c>
      <c r="K19" s="93"/>
    </row>
    <row r="20" spans="1:12" s="7" customFormat="1" ht="20.100000000000001" customHeight="1" x14ac:dyDescent="0.4">
      <c r="A20" s="30">
        <v>4</v>
      </c>
      <c r="B20" s="91"/>
      <c r="C20" s="91"/>
      <c r="D20" s="91"/>
      <c r="E20" s="88"/>
      <c r="F20" s="89"/>
      <c r="G20" s="88"/>
      <c r="H20" s="86"/>
      <c r="I20" s="114"/>
      <c r="J20" s="87">
        <f t="shared" si="0"/>
        <v>0</v>
      </c>
      <c r="K20" s="93"/>
    </row>
    <row r="21" spans="1:12" s="7" customFormat="1" ht="20.100000000000001" customHeight="1" x14ac:dyDescent="0.4">
      <c r="A21" s="30">
        <v>5</v>
      </c>
      <c r="B21" s="91"/>
      <c r="C21" s="91"/>
      <c r="D21" s="91"/>
      <c r="E21" s="88"/>
      <c r="F21" s="89"/>
      <c r="G21" s="88"/>
      <c r="H21" s="86"/>
      <c r="I21" s="114"/>
      <c r="J21" s="87">
        <f t="shared" si="0"/>
        <v>0</v>
      </c>
      <c r="K21" s="93"/>
    </row>
    <row r="22" spans="1:12" s="7" customFormat="1" ht="20.100000000000001" customHeight="1" x14ac:dyDescent="0.4">
      <c r="A22" s="30">
        <v>6</v>
      </c>
      <c r="B22" s="91"/>
      <c r="C22" s="91"/>
      <c r="D22" s="91"/>
      <c r="E22" s="88"/>
      <c r="F22" s="89"/>
      <c r="G22" s="88"/>
      <c r="H22" s="86"/>
      <c r="I22" s="114"/>
      <c r="J22" s="87">
        <f t="shared" si="0"/>
        <v>0</v>
      </c>
      <c r="K22" s="93"/>
    </row>
    <row r="23" spans="1:12" s="7" customFormat="1" ht="20.100000000000001" customHeight="1" x14ac:dyDescent="0.4">
      <c r="A23" s="30">
        <v>7</v>
      </c>
      <c r="B23" s="91"/>
      <c r="C23" s="91"/>
      <c r="D23" s="91"/>
      <c r="E23" s="88"/>
      <c r="F23" s="89"/>
      <c r="G23" s="88"/>
      <c r="H23" s="86"/>
      <c r="I23" s="114"/>
      <c r="J23" s="87">
        <f t="shared" si="0"/>
        <v>0</v>
      </c>
      <c r="K23" s="93"/>
    </row>
    <row r="24" spans="1:12" s="7" customFormat="1" ht="20.100000000000001" customHeight="1" x14ac:dyDescent="0.4">
      <c r="A24" s="30">
        <v>8</v>
      </c>
      <c r="B24" s="91"/>
      <c r="C24" s="91"/>
      <c r="D24" s="91"/>
      <c r="E24" s="88"/>
      <c r="F24" s="89"/>
      <c r="G24" s="88"/>
      <c r="H24" s="86"/>
      <c r="I24" s="114"/>
      <c r="J24" s="87">
        <f t="shared" si="0"/>
        <v>0</v>
      </c>
      <c r="K24" s="93"/>
    </row>
    <row r="25" spans="1:12" s="7" customFormat="1" ht="20.100000000000001" customHeight="1" x14ac:dyDescent="0.4">
      <c r="A25" s="30">
        <v>9</v>
      </c>
      <c r="B25" s="91"/>
      <c r="C25" s="91"/>
      <c r="D25" s="91"/>
      <c r="E25" s="88"/>
      <c r="F25" s="89"/>
      <c r="G25" s="88"/>
      <c r="H25" s="86"/>
      <c r="I25" s="114"/>
      <c r="J25" s="87">
        <f t="shared" si="0"/>
        <v>0</v>
      </c>
      <c r="K25" s="93"/>
    </row>
    <row r="26" spans="1:12" s="7" customFormat="1" ht="20.100000000000001" customHeight="1" thickBot="1" x14ac:dyDescent="0.45">
      <c r="A26" s="30">
        <v>10</v>
      </c>
      <c r="B26" s="91"/>
      <c r="C26" s="91"/>
      <c r="D26" s="91"/>
      <c r="E26" s="88"/>
      <c r="F26" s="89"/>
      <c r="G26" s="88"/>
      <c r="H26" s="86"/>
      <c r="I26" s="114"/>
      <c r="J26" s="87">
        <f t="shared" si="0"/>
        <v>0</v>
      </c>
      <c r="K26" s="93"/>
    </row>
    <row r="27" spans="1:12" s="7" customFormat="1" ht="23.25" customHeight="1" thickTop="1" x14ac:dyDescent="0.4">
      <c r="A27" s="123" t="s">
        <v>58</v>
      </c>
      <c r="B27" s="124"/>
      <c r="C27" s="124"/>
      <c r="D27" s="124"/>
      <c r="E27" s="124"/>
      <c r="F27" s="124"/>
      <c r="G27" s="124"/>
      <c r="H27" s="124"/>
      <c r="I27" s="125"/>
      <c r="J27" s="108">
        <f>SUM(J17:J26)</f>
        <v>0</v>
      </c>
      <c r="K27" s="94"/>
    </row>
    <row r="28" spans="1:12" s="27" customFormat="1" ht="7.5" customHeight="1" x14ac:dyDescent="0.4">
      <c r="A28" s="95"/>
      <c r="B28" s="92"/>
      <c r="C28" s="92"/>
      <c r="D28" s="92"/>
      <c r="E28" s="24"/>
      <c r="F28" s="25"/>
      <c r="G28" s="25"/>
      <c r="H28" s="26"/>
      <c r="I28" s="24"/>
      <c r="J28" s="82"/>
    </row>
    <row r="30" spans="1:12" ht="28.5" customHeight="1" x14ac:dyDescent="0.4"/>
  </sheetData>
  <sheetProtection formatCells="0" selectLockedCells="1" selectUnlockedCells="1"/>
  <dataConsolidate/>
  <customSheetViews>
    <customSheetView guid="{096AB658-BD04-AA49-AF29-6ECD874B925C}" scale="115" showGridLines="0" topLeftCell="A10">
      <selection activeCell="C18" sqref="C18:D18"/>
      <pageMargins left="0.51181102362204722" right="0.47244094488188981" top="0.62992125984251968" bottom="0.51181102362204722" header="0.31496062992125984" footer="0.31496062992125984"/>
      <pageSetup paperSize="9" orientation="portrait" verticalDpi="0"/>
      <headerFooter alignWithMargins="0"/>
    </customSheetView>
  </customSheetViews>
  <mergeCells count="4">
    <mergeCell ref="H9:H10"/>
    <mergeCell ref="I8:J8"/>
    <mergeCell ref="A6:J6"/>
    <mergeCell ref="A27:I27"/>
  </mergeCells>
  <phoneticPr fontId="6" type="noConversion"/>
  <dataValidations count="3">
    <dataValidation type="list" allowBlank="1" showInputMessage="1" showErrorMessage="1" sqref="F15:F26" xr:uid="{00000000-0002-0000-0000-000000000000}">
      <formula1>"one author,two authors,three authors,four or more authors"</formula1>
    </dataValidation>
    <dataValidation type="list" allowBlank="1" showInputMessage="1" showErrorMessage="1" sqref="E15:E26" xr:uid="{00000000-0002-0000-0000-000001000000}">
      <formula1>"KCI, International Journal, SCOPUS, SCIE, SSCI, A&amp;HCI"</formula1>
    </dataValidation>
    <dataValidation type="list" allowBlank="1" showInputMessage="1" showErrorMessage="1" sqref="I17:I26" xr:uid="{00000000-0002-0000-0000-000002000000}">
      <formula1>"0.5, 1, 2, 3"</formula1>
    </dataValidation>
  </dataValidations>
  <pageMargins left="7.874015748031496E-2" right="7.874015748031496E-2" top="0.19685039370078741" bottom="0.19685039370078741" header="0" footer="0"/>
  <pageSetup paperSize="9" scale="56" fitToHeight="0" orientation="landscape"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3000000}">
          <x14:formula1>
            <xm:f>Index!$D$1:$D$4</xm:f>
          </x14:formula1>
          <xm:sqref>G17:G26</xm:sqref>
        </x14:dataValidation>
        <x14:dataValidation type="list" allowBlank="1" showInputMessage="1" showErrorMessage="1" xr:uid="{00000000-0002-0000-0000-000004000000}">
          <x14:formula1>
            <xm:f>Index!$A$1:$A$4</xm:f>
          </x14:formula1>
          <xm:sqref>H17:H26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00000"/>
  </sheetPr>
  <dimension ref="A1:O37"/>
  <sheetViews>
    <sheetView showGridLines="0" zoomScaleNormal="100" workbookViewId="0">
      <selection activeCell="B9" sqref="B9"/>
    </sheetView>
  </sheetViews>
  <sheetFormatPr defaultColWidth="9" defaultRowHeight="20.100000000000001" customHeight="1" x14ac:dyDescent="0.4"/>
  <cols>
    <col min="1" max="1" width="5.09765625" style="1" customWidth="1"/>
    <col min="2" max="2" width="17.8984375" style="1" customWidth="1"/>
    <col min="3" max="3" width="4.59765625" style="2" customWidth="1"/>
    <col min="4" max="4" width="4.8984375" style="1" customWidth="1"/>
    <col min="5" max="5" width="4.59765625" style="2" customWidth="1"/>
    <col min="6" max="6" width="6.09765625" style="1" customWidth="1"/>
    <col min="7" max="7" width="4.59765625" style="2" customWidth="1"/>
    <col min="8" max="8" width="5.09765625" style="1" customWidth="1"/>
    <col min="9" max="9" width="3" style="1" customWidth="1"/>
    <col min="10" max="10" width="11.59765625" style="1" customWidth="1"/>
    <col min="11" max="11" width="2.59765625" style="1" customWidth="1"/>
    <col min="12" max="12" width="4.59765625" style="1" customWidth="1"/>
    <col min="13" max="13" width="7.59765625" style="1" customWidth="1"/>
    <col min="14" max="14" width="2.09765625" style="1" customWidth="1"/>
    <col min="15" max="15" width="8.09765625" style="1" customWidth="1"/>
    <col min="16" max="16384" width="9" style="1"/>
  </cols>
  <sheetData>
    <row r="1" spans="1:15" s="32" customFormat="1" ht="23.25" customHeight="1" x14ac:dyDescent="0.4">
      <c r="A1" s="31" t="s">
        <v>73</v>
      </c>
      <c r="C1" s="8"/>
      <c r="E1" s="8"/>
      <c r="G1" s="8"/>
    </row>
    <row r="2" spans="1:15" s="32" customFormat="1" ht="2.25" customHeight="1" x14ac:dyDescent="0.4">
      <c r="C2" s="8"/>
      <c r="E2" s="8"/>
      <c r="G2" s="8"/>
    </row>
    <row r="3" spans="1:15" s="32" customFormat="1" ht="31.5" customHeight="1" x14ac:dyDescent="0.4">
      <c r="A3" s="143" t="s">
        <v>47</v>
      </c>
      <c r="B3" s="143"/>
      <c r="C3" s="143"/>
      <c r="D3" s="143"/>
      <c r="E3" s="143"/>
      <c r="F3" s="143"/>
      <c r="G3" s="143"/>
      <c r="H3" s="143"/>
      <c r="I3" s="143"/>
      <c r="J3" s="143"/>
      <c r="K3" s="143"/>
      <c r="L3" s="143"/>
      <c r="M3" s="143"/>
      <c r="N3" s="143"/>
      <c r="O3" s="143"/>
    </row>
    <row r="4" spans="1:15" s="32" customFormat="1" ht="21" customHeight="1" x14ac:dyDescent="0.4">
      <c r="C4" s="8"/>
      <c r="E4" s="8"/>
      <c r="G4" s="8"/>
    </row>
    <row r="5" spans="1:15" s="34" customFormat="1" ht="22.5" customHeight="1" x14ac:dyDescent="0.4">
      <c r="A5" s="33"/>
      <c r="B5" s="33"/>
      <c r="D5" s="33"/>
      <c r="E5" s="33"/>
      <c r="F5" s="33"/>
      <c r="G5" s="144" t="s">
        <v>44</v>
      </c>
      <c r="H5" s="145"/>
      <c r="I5" s="150" t="s">
        <v>86</v>
      </c>
      <c r="J5" s="151"/>
      <c r="K5" s="151"/>
      <c r="L5" s="151"/>
      <c r="M5" s="151"/>
      <c r="N5" s="151"/>
      <c r="O5" s="152"/>
    </row>
    <row r="6" spans="1:15" s="34" customFormat="1" ht="22.5" customHeight="1" x14ac:dyDescent="0.4">
      <c r="A6" s="33"/>
      <c r="B6" s="33"/>
      <c r="D6" s="33"/>
      <c r="G6" s="148" t="s">
        <v>45</v>
      </c>
      <c r="H6" s="149"/>
      <c r="I6" s="130" t="s">
        <v>85</v>
      </c>
      <c r="J6" s="131"/>
      <c r="K6" s="136" t="s">
        <v>48</v>
      </c>
      <c r="L6" s="137"/>
      <c r="M6" s="130" t="s">
        <v>87</v>
      </c>
      <c r="N6" s="138"/>
      <c r="O6" s="139"/>
    </row>
    <row r="7" spans="1:15" s="34" customFormat="1" ht="22.5" customHeight="1" x14ac:dyDescent="0.4">
      <c r="A7" s="33"/>
      <c r="B7" s="33"/>
      <c r="D7" s="33"/>
      <c r="E7" s="33"/>
      <c r="F7" s="33"/>
      <c r="G7" s="146" t="s">
        <v>49</v>
      </c>
      <c r="H7" s="147"/>
      <c r="I7" s="140" t="s">
        <v>60</v>
      </c>
      <c r="J7" s="140"/>
      <c r="K7" s="132" t="s">
        <v>46</v>
      </c>
      <c r="L7" s="132"/>
      <c r="M7" s="133" t="s">
        <v>61</v>
      </c>
      <c r="N7" s="134"/>
      <c r="O7" s="135"/>
    </row>
    <row r="8" spans="1:15" s="34" customFormat="1" ht="9" customHeight="1" x14ac:dyDescent="0.4">
      <c r="C8" s="35"/>
      <c r="E8" s="35"/>
      <c r="G8" s="35"/>
    </row>
    <row r="9" spans="1:15" s="34" customFormat="1" ht="25.5" customHeight="1" thickBot="1" x14ac:dyDescent="0.45">
      <c r="A9" s="13" t="s">
        <v>50</v>
      </c>
      <c r="C9" s="35"/>
      <c r="E9" s="35"/>
      <c r="G9" s="35"/>
    </row>
    <row r="10" spans="1:15" s="32" customFormat="1" ht="23.1" customHeight="1" thickBot="1" x14ac:dyDescent="0.45">
      <c r="A10" s="127" t="s">
        <v>51</v>
      </c>
      <c r="B10" s="128"/>
      <c r="C10" s="14">
        <f>IF(J10="","",YEAR(L10)-YEAR(J10)+INT((MONTH(L10)-MONTH(J10)+INT((DAY(L10)-DAY(J10)+1)/CHOOSE(MONTH(L10),31,IF(MOD(L10,1461)&lt;367,29,28),31,30,31,30,31,31,30,31,30,31)))/12))</f>
        <v>3</v>
      </c>
      <c r="D10" s="36" t="s">
        <v>52</v>
      </c>
      <c r="E10" s="15">
        <f>IF(C10="","",MOD((MONTH(L10)-MONTH(J10))+INT((DAY(L10)-DAY(J10)+1)/CHOOSE(MONTH(L10),31,IF(MOD(L10,1461)&lt;367,29,28),31,30,31,30,31,31,30,31,30,31)),12))</f>
        <v>0</v>
      </c>
      <c r="F10" s="36" t="s">
        <v>53</v>
      </c>
      <c r="G10" s="15">
        <f>IF(E10="","",MOD(DAY(L10)-DAY(J10)+1,CHOOSE(MONTH(L10),31,IF(MOD(L10,1461)&lt;367,29,28),31,30,31,30,31,31,30,31,30,31)))</f>
        <v>0</v>
      </c>
      <c r="H10" s="36" t="s">
        <v>54</v>
      </c>
      <c r="I10" s="37" t="s">
        <v>14</v>
      </c>
      <c r="J10" s="38">
        <v>39692</v>
      </c>
      <c r="K10" s="39" t="s">
        <v>13</v>
      </c>
      <c r="L10" s="126">
        <v>40786</v>
      </c>
      <c r="M10" s="126"/>
      <c r="N10" s="40" t="s">
        <v>12</v>
      </c>
    </row>
    <row r="11" spans="1:15" s="32" customFormat="1" ht="35.25" customHeight="1" thickBot="1" x14ac:dyDescent="0.45">
      <c r="A11" s="16"/>
      <c r="B11" s="74" t="s">
        <v>74</v>
      </c>
      <c r="C11" s="41">
        <f>IF(J11="","",YEAR(L11)-YEAR(J11)+INT((MONTH(L11)-MONTH(J11)+INT((DAY(L11)-DAY(J11)+1)/CHOOSE(MONTH(L11),31,IF(MOD(L11,1461)&lt;367,29,28),31,30,31,30,31,31,30,31,30,31)))/12))</f>
        <v>1</v>
      </c>
      <c r="D11" s="36" t="s">
        <v>75</v>
      </c>
      <c r="E11" s="42">
        <f>IF(C11="","",MOD((MONTH(L11)-MONTH(J11))+INT((DAY(L11)-DAY(J11)+1)/CHOOSE(MONTH(L11),31,IF(MOD(L11,1461)&lt;367,29,28),31,30,31,30,31,31,30,31,30,31)),12))</f>
        <v>0</v>
      </c>
      <c r="F11" s="36" t="s">
        <v>53</v>
      </c>
      <c r="G11" s="42">
        <f>IF(E11="","",MOD(DAY(L11)-DAY(J11)+1,CHOOSE(MONTH(L11),31,IF(MOD(L11,1461)&lt;367,29,28),31,30,31,30,31,31,30,31,30,31)))</f>
        <v>0</v>
      </c>
      <c r="H11" s="36" t="s">
        <v>54</v>
      </c>
      <c r="I11" s="43" t="s">
        <v>14</v>
      </c>
      <c r="J11" s="44">
        <v>39326</v>
      </c>
      <c r="K11" s="45" t="s">
        <v>13</v>
      </c>
      <c r="L11" s="141">
        <v>39691</v>
      </c>
      <c r="M11" s="141"/>
      <c r="N11" s="46" t="s">
        <v>12</v>
      </c>
      <c r="O11" s="17"/>
    </row>
    <row r="12" spans="1:15" s="32" customFormat="1" ht="23.1" customHeight="1" x14ac:dyDescent="0.4">
      <c r="A12" s="18"/>
      <c r="B12" s="19" t="s">
        <v>55</v>
      </c>
      <c r="C12" s="47">
        <f>SUM(C10:C11)+INT((SUM(E10:E11)+INT(SUM(G10:G11)/30))/12)</f>
        <v>4</v>
      </c>
      <c r="D12" s="36" t="s">
        <v>52</v>
      </c>
      <c r="E12" s="48">
        <f>MOD(INT(SUM(G10:G11)/30)+SUM(E10:E11),12)</f>
        <v>0</v>
      </c>
      <c r="F12" s="36" t="s">
        <v>53</v>
      </c>
      <c r="G12" s="48">
        <f>MOD(SUM(G10:G11),30)</f>
        <v>0</v>
      </c>
      <c r="H12" s="36" t="s">
        <v>54</v>
      </c>
      <c r="I12" s="49"/>
      <c r="J12" s="50"/>
      <c r="K12" s="20"/>
      <c r="L12" s="50"/>
      <c r="M12" s="50"/>
      <c r="N12" s="21"/>
      <c r="O12" s="17"/>
    </row>
    <row r="13" spans="1:15" s="32" customFormat="1" ht="24.75" customHeight="1" thickBot="1" x14ac:dyDescent="0.45">
      <c r="A13" s="158" t="s">
        <v>76</v>
      </c>
      <c r="B13" s="159"/>
      <c r="C13" s="51"/>
      <c r="D13" s="160">
        <f>SUM(J17:J33)/($C$12+$E$12/12+$G$12/365)</f>
        <v>1.175</v>
      </c>
      <c r="E13" s="160"/>
      <c r="F13" s="160"/>
      <c r="G13" s="160"/>
      <c r="H13" s="129" t="s">
        <v>77</v>
      </c>
      <c r="I13" s="129"/>
      <c r="J13" s="129"/>
      <c r="K13" s="142">
        <f>SUM(N17:O33)/($C$12+$E$12/12+$G$12/365)</f>
        <v>1.2625</v>
      </c>
      <c r="L13" s="142"/>
      <c r="M13" s="142"/>
      <c r="N13" s="52" t="s">
        <v>11</v>
      </c>
    </row>
    <row r="14" spans="1:15" s="32" customFormat="1" ht="18" customHeight="1" x14ac:dyDescent="0.4">
      <c r="C14" s="8"/>
      <c r="E14" s="8"/>
      <c r="G14" s="8"/>
    </row>
    <row r="15" spans="1:15" s="32" customFormat="1" ht="25.5" customHeight="1" thickBot="1" x14ac:dyDescent="0.45">
      <c r="A15" s="13" t="s">
        <v>78</v>
      </c>
      <c r="B15" s="34"/>
      <c r="C15" s="8"/>
      <c r="E15" s="8"/>
      <c r="G15" s="8"/>
    </row>
    <row r="16" spans="1:15" s="32" customFormat="1" ht="34.5" customHeight="1" thickBot="1" x14ac:dyDescent="0.45">
      <c r="A16" s="22" t="s">
        <v>56</v>
      </c>
      <c r="B16" s="23" t="s">
        <v>79</v>
      </c>
      <c r="C16" s="166" t="s">
        <v>80</v>
      </c>
      <c r="D16" s="167"/>
      <c r="E16" s="166" t="s">
        <v>81</v>
      </c>
      <c r="F16" s="168"/>
      <c r="G16" s="168"/>
      <c r="H16" s="168"/>
      <c r="I16" s="167"/>
      <c r="J16" s="23" t="s">
        <v>82</v>
      </c>
      <c r="K16" s="163" t="s">
        <v>57</v>
      </c>
      <c r="L16" s="195"/>
      <c r="M16" s="196"/>
      <c r="N16" s="163" t="s">
        <v>83</v>
      </c>
      <c r="O16" s="164"/>
    </row>
    <row r="17" spans="1:15" s="32" customFormat="1" ht="20.100000000000001" customHeight="1" thickTop="1" x14ac:dyDescent="0.4">
      <c r="A17" s="53">
        <v>1</v>
      </c>
      <c r="B17" s="54" t="s">
        <v>63</v>
      </c>
      <c r="C17" s="169" t="s">
        <v>64</v>
      </c>
      <c r="D17" s="169"/>
      <c r="E17" s="170" t="s">
        <v>88</v>
      </c>
      <c r="F17" s="169"/>
      <c r="G17" s="169"/>
      <c r="H17" s="169"/>
      <c r="I17" s="169"/>
      <c r="J17" s="55">
        <v>2</v>
      </c>
      <c r="K17" s="197">
        <v>1</v>
      </c>
      <c r="L17" s="198"/>
      <c r="M17" s="199"/>
      <c r="N17" s="161">
        <f>IF(ISBLANK(B17),"",J17*K17)</f>
        <v>2</v>
      </c>
      <c r="O17" s="162"/>
    </row>
    <row r="18" spans="1:15" s="32" customFormat="1" ht="20.100000000000001" customHeight="1" x14ac:dyDescent="0.4">
      <c r="A18" s="56">
        <v>2</v>
      </c>
      <c r="B18" s="57" t="s">
        <v>41</v>
      </c>
      <c r="C18" s="155" t="s">
        <v>66</v>
      </c>
      <c r="D18" s="156"/>
      <c r="E18" s="157" t="s">
        <v>67</v>
      </c>
      <c r="F18" s="157"/>
      <c r="G18" s="157"/>
      <c r="H18" s="157"/>
      <c r="I18" s="157"/>
      <c r="J18" s="58">
        <v>0.7</v>
      </c>
      <c r="K18" s="155">
        <v>1.25</v>
      </c>
      <c r="L18" s="165"/>
      <c r="M18" s="156"/>
      <c r="N18" s="153">
        <f>IF(ISBLANK(B18),"",J18*K18)</f>
        <v>0.875</v>
      </c>
      <c r="O18" s="154"/>
    </row>
    <row r="19" spans="1:15" s="32" customFormat="1" ht="20.100000000000001" customHeight="1" x14ac:dyDescent="0.4">
      <c r="A19" s="56">
        <v>3</v>
      </c>
      <c r="B19" s="57" t="s">
        <v>89</v>
      </c>
      <c r="C19" s="155" t="s">
        <v>66</v>
      </c>
      <c r="D19" s="156"/>
      <c r="E19" s="157" t="s">
        <v>68</v>
      </c>
      <c r="F19" s="157"/>
      <c r="G19" s="157"/>
      <c r="H19" s="157"/>
      <c r="I19" s="157"/>
      <c r="J19" s="58">
        <v>0.3</v>
      </c>
      <c r="K19" s="155">
        <v>1</v>
      </c>
      <c r="L19" s="165"/>
      <c r="M19" s="156"/>
      <c r="N19" s="153">
        <f>IF(ISBLANK(B19),"",J19*K19)</f>
        <v>0.3</v>
      </c>
      <c r="O19" s="154"/>
    </row>
    <row r="20" spans="1:15" s="32" customFormat="1" ht="20.100000000000001" customHeight="1" x14ac:dyDescent="0.4">
      <c r="A20" s="56">
        <v>4</v>
      </c>
      <c r="B20" s="57" t="s">
        <v>41</v>
      </c>
      <c r="C20" s="155" t="s">
        <v>66</v>
      </c>
      <c r="D20" s="156"/>
      <c r="E20" s="157" t="s">
        <v>69</v>
      </c>
      <c r="F20" s="157"/>
      <c r="G20" s="157"/>
      <c r="H20" s="157"/>
      <c r="I20" s="157"/>
      <c r="J20" s="58">
        <v>0.7</v>
      </c>
      <c r="K20" s="155">
        <v>1.25</v>
      </c>
      <c r="L20" s="165"/>
      <c r="M20" s="156"/>
      <c r="N20" s="153">
        <f>IF(ISBLANK(B20),"",J20*K20)</f>
        <v>0.875</v>
      </c>
      <c r="O20" s="154"/>
    </row>
    <row r="21" spans="1:15" s="32" customFormat="1" ht="20.100000000000001" customHeight="1" x14ac:dyDescent="0.4">
      <c r="A21" s="56">
        <v>5</v>
      </c>
      <c r="B21" s="57" t="s">
        <v>90</v>
      </c>
      <c r="C21" s="155" t="s">
        <v>64</v>
      </c>
      <c r="D21" s="156"/>
      <c r="E21" s="157" t="s">
        <v>65</v>
      </c>
      <c r="F21" s="157"/>
      <c r="G21" s="157"/>
      <c r="H21" s="157"/>
      <c r="I21" s="157"/>
      <c r="J21" s="58">
        <v>1</v>
      </c>
      <c r="K21" s="155">
        <v>1</v>
      </c>
      <c r="L21" s="165"/>
      <c r="M21" s="156"/>
      <c r="N21" s="153">
        <f t="shared" ref="N21:N33" si="0">IF(ISBLANK(B21),"",J21*K21)</f>
        <v>1</v>
      </c>
      <c r="O21" s="154"/>
    </row>
    <row r="22" spans="1:15" s="32" customFormat="1" ht="20.100000000000001" customHeight="1" x14ac:dyDescent="0.4">
      <c r="A22" s="56">
        <v>6</v>
      </c>
      <c r="B22" s="57"/>
      <c r="C22" s="155"/>
      <c r="D22" s="156"/>
      <c r="E22" s="157" t="s">
        <v>70</v>
      </c>
      <c r="F22" s="157"/>
      <c r="G22" s="157"/>
      <c r="H22" s="157"/>
      <c r="I22" s="157"/>
      <c r="J22" s="58"/>
      <c r="K22" s="155"/>
      <c r="L22" s="165"/>
      <c r="M22" s="156"/>
      <c r="N22" s="153" t="str">
        <f t="shared" si="0"/>
        <v/>
      </c>
      <c r="O22" s="154"/>
    </row>
    <row r="23" spans="1:15" s="32" customFormat="1" ht="20.100000000000001" customHeight="1" x14ac:dyDescent="0.4">
      <c r="A23" s="56">
        <v>7</v>
      </c>
      <c r="B23" s="59"/>
      <c r="C23" s="172"/>
      <c r="D23" s="174"/>
      <c r="E23" s="171"/>
      <c r="F23" s="171"/>
      <c r="G23" s="171"/>
      <c r="H23" s="171"/>
      <c r="I23" s="171"/>
      <c r="J23" s="60"/>
      <c r="K23" s="172"/>
      <c r="L23" s="173"/>
      <c r="M23" s="174"/>
      <c r="N23" s="153" t="str">
        <f t="shared" si="0"/>
        <v/>
      </c>
      <c r="O23" s="154"/>
    </row>
    <row r="24" spans="1:15" s="32" customFormat="1" ht="20.100000000000001" customHeight="1" x14ac:dyDescent="0.4">
      <c r="A24" s="56">
        <v>8</v>
      </c>
      <c r="B24" s="59"/>
      <c r="C24" s="172"/>
      <c r="D24" s="174"/>
      <c r="E24" s="171"/>
      <c r="F24" s="171"/>
      <c r="G24" s="171"/>
      <c r="H24" s="171"/>
      <c r="I24" s="171"/>
      <c r="J24" s="60"/>
      <c r="K24" s="172"/>
      <c r="L24" s="173"/>
      <c r="M24" s="174"/>
      <c r="N24" s="153" t="str">
        <f t="shared" si="0"/>
        <v/>
      </c>
      <c r="O24" s="154"/>
    </row>
    <row r="25" spans="1:15" s="32" customFormat="1" ht="20.100000000000001" customHeight="1" x14ac:dyDescent="0.4">
      <c r="A25" s="56">
        <v>9</v>
      </c>
      <c r="B25" s="59"/>
      <c r="C25" s="172"/>
      <c r="D25" s="174"/>
      <c r="E25" s="171"/>
      <c r="F25" s="171"/>
      <c r="G25" s="171"/>
      <c r="H25" s="171"/>
      <c r="I25" s="171"/>
      <c r="J25" s="60"/>
      <c r="K25" s="172"/>
      <c r="L25" s="173"/>
      <c r="M25" s="174"/>
      <c r="N25" s="153" t="str">
        <f t="shared" si="0"/>
        <v/>
      </c>
      <c r="O25" s="154"/>
    </row>
    <row r="26" spans="1:15" s="32" customFormat="1" ht="20.100000000000001" customHeight="1" x14ac:dyDescent="0.4">
      <c r="A26" s="56">
        <v>10</v>
      </c>
      <c r="B26" s="61"/>
      <c r="C26" s="175"/>
      <c r="D26" s="176"/>
      <c r="E26" s="177"/>
      <c r="F26" s="177"/>
      <c r="G26" s="177"/>
      <c r="H26" s="177"/>
      <c r="I26" s="177"/>
      <c r="J26" s="62"/>
      <c r="K26" s="172"/>
      <c r="L26" s="173">
        <v>30</v>
      </c>
      <c r="M26" s="174"/>
      <c r="N26" s="153" t="str">
        <f t="shared" si="0"/>
        <v/>
      </c>
      <c r="O26" s="154"/>
    </row>
    <row r="27" spans="1:15" s="32" customFormat="1" ht="20.100000000000001" customHeight="1" x14ac:dyDescent="0.4">
      <c r="A27" s="56">
        <v>11</v>
      </c>
      <c r="B27" s="61"/>
      <c r="C27" s="175"/>
      <c r="D27" s="176"/>
      <c r="E27" s="177"/>
      <c r="F27" s="177"/>
      <c r="G27" s="177"/>
      <c r="H27" s="177"/>
      <c r="I27" s="177"/>
      <c r="J27" s="62"/>
      <c r="K27" s="172"/>
      <c r="L27" s="173">
        <v>30</v>
      </c>
      <c r="M27" s="174"/>
      <c r="N27" s="153" t="str">
        <f t="shared" si="0"/>
        <v/>
      </c>
      <c r="O27" s="154"/>
    </row>
    <row r="28" spans="1:15" s="32" customFormat="1" ht="20.100000000000001" customHeight="1" x14ac:dyDescent="0.4">
      <c r="A28" s="56">
        <v>12</v>
      </c>
      <c r="B28" s="61"/>
      <c r="C28" s="175"/>
      <c r="D28" s="176"/>
      <c r="E28" s="177"/>
      <c r="F28" s="177"/>
      <c r="G28" s="177"/>
      <c r="H28" s="177"/>
      <c r="I28" s="177"/>
      <c r="J28" s="62"/>
      <c r="K28" s="172"/>
      <c r="L28" s="173">
        <v>30</v>
      </c>
      <c r="M28" s="174"/>
      <c r="N28" s="153" t="str">
        <f t="shared" si="0"/>
        <v/>
      </c>
      <c r="O28" s="154"/>
    </row>
    <row r="29" spans="1:15" s="32" customFormat="1" ht="20.100000000000001" customHeight="1" x14ac:dyDescent="0.4">
      <c r="A29" s="56">
        <v>13</v>
      </c>
      <c r="B29" s="61"/>
      <c r="C29" s="175"/>
      <c r="D29" s="176"/>
      <c r="E29" s="177"/>
      <c r="F29" s="177"/>
      <c r="G29" s="177"/>
      <c r="H29" s="177"/>
      <c r="I29" s="177"/>
      <c r="J29" s="62"/>
      <c r="K29" s="172"/>
      <c r="L29" s="173">
        <v>30</v>
      </c>
      <c r="M29" s="174"/>
      <c r="N29" s="153" t="str">
        <f t="shared" si="0"/>
        <v/>
      </c>
      <c r="O29" s="154"/>
    </row>
    <row r="30" spans="1:15" s="32" customFormat="1" ht="20.100000000000001" customHeight="1" x14ac:dyDescent="0.4">
      <c r="A30" s="56">
        <v>14</v>
      </c>
      <c r="B30" s="61"/>
      <c r="C30" s="175"/>
      <c r="D30" s="176"/>
      <c r="E30" s="177"/>
      <c r="F30" s="177"/>
      <c r="G30" s="177"/>
      <c r="H30" s="177"/>
      <c r="I30" s="177"/>
      <c r="J30" s="62"/>
      <c r="K30" s="172"/>
      <c r="L30" s="173">
        <v>30</v>
      </c>
      <c r="M30" s="174"/>
      <c r="N30" s="153" t="str">
        <f t="shared" si="0"/>
        <v/>
      </c>
      <c r="O30" s="154"/>
    </row>
    <row r="31" spans="1:15" s="32" customFormat="1" ht="20.100000000000001" customHeight="1" x14ac:dyDescent="0.4">
      <c r="A31" s="56">
        <v>15</v>
      </c>
      <c r="B31" s="61"/>
      <c r="C31" s="175"/>
      <c r="D31" s="176"/>
      <c r="E31" s="177"/>
      <c r="F31" s="177"/>
      <c r="G31" s="177"/>
      <c r="H31" s="177"/>
      <c r="I31" s="177"/>
      <c r="J31" s="62"/>
      <c r="K31" s="172"/>
      <c r="L31" s="173">
        <v>30</v>
      </c>
      <c r="M31" s="174"/>
      <c r="N31" s="153" t="str">
        <f t="shared" si="0"/>
        <v/>
      </c>
      <c r="O31" s="154"/>
    </row>
    <row r="32" spans="1:15" s="32" customFormat="1" ht="20.100000000000001" customHeight="1" x14ac:dyDescent="0.4">
      <c r="A32" s="56">
        <v>16</v>
      </c>
      <c r="B32" s="61"/>
      <c r="C32" s="175"/>
      <c r="D32" s="176"/>
      <c r="E32" s="177"/>
      <c r="F32" s="177"/>
      <c r="G32" s="177"/>
      <c r="H32" s="177"/>
      <c r="I32" s="177"/>
      <c r="J32" s="62"/>
      <c r="K32" s="172"/>
      <c r="L32" s="173">
        <v>30</v>
      </c>
      <c r="M32" s="174"/>
      <c r="N32" s="153" t="str">
        <f t="shared" si="0"/>
        <v/>
      </c>
      <c r="O32" s="154"/>
    </row>
    <row r="33" spans="1:15" s="32" customFormat="1" ht="20.100000000000001" customHeight="1" thickBot="1" x14ac:dyDescent="0.45">
      <c r="A33" s="63">
        <v>17</v>
      </c>
      <c r="B33" s="64"/>
      <c r="C33" s="187"/>
      <c r="D33" s="188"/>
      <c r="E33" s="189"/>
      <c r="F33" s="189"/>
      <c r="G33" s="189"/>
      <c r="H33" s="189"/>
      <c r="I33" s="189"/>
      <c r="J33" s="65"/>
      <c r="K33" s="179"/>
      <c r="L33" s="180"/>
      <c r="M33" s="181"/>
      <c r="N33" s="185" t="str">
        <f t="shared" si="0"/>
        <v/>
      </c>
      <c r="O33" s="186"/>
    </row>
    <row r="34" spans="1:15" s="32" customFormat="1" ht="23.25" customHeight="1" thickTop="1" thickBot="1" x14ac:dyDescent="0.45">
      <c r="A34" s="66" t="s">
        <v>58</v>
      </c>
      <c r="B34" s="67"/>
      <c r="C34" s="193"/>
      <c r="D34" s="194"/>
      <c r="E34" s="190"/>
      <c r="F34" s="190"/>
      <c r="G34" s="190"/>
      <c r="H34" s="190"/>
      <c r="I34" s="190"/>
      <c r="J34" s="68">
        <f>SUM(J17:J33)</f>
        <v>4.7</v>
      </c>
      <c r="K34" s="182"/>
      <c r="L34" s="183"/>
      <c r="M34" s="184"/>
      <c r="N34" s="191">
        <f>SUM(N17:O33)</f>
        <v>5.05</v>
      </c>
      <c r="O34" s="192"/>
    </row>
    <row r="35" spans="1:15" s="73" customFormat="1" ht="7.5" customHeight="1" x14ac:dyDescent="0.4">
      <c r="A35" s="69"/>
      <c r="B35" s="70"/>
      <c r="C35" s="71"/>
      <c r="D35" s="71"/>
      <c r="E35" s="71"/>
      <c r="F35" s="71"/>
      <c r="G35" s="71"/>
      <c r="H35" s="71"/>
      <c r="I35" s="71"/>
      <c r="J35" s="72"/>
      <c r="K35" s="70"/>
      <c r="L35" s="70"/>
      <c r="M35" s="70"/>
      <c r="N35" s="72"/>
      <c r="O35" s="72"/>
    </row>
    <row r="36" spans="1:15" s="27" customFormat="1" ht="60" customHeight="1" x14ac:dyDescent="0.4">
      <c r="A36" s="178" t="s">
        <v>84</v>
      </c>
      <c r="B36" s="178"/>
      <c r="C36" s="178"/>
      <c r="D36" s="178"/>
      <c r="E36" s="178"/>
      <c r="F36" s="178"/>
      <c r="G36" s="178"/>
      <c r="H36" s="178"/>
      <c r="I36" s="178"/>
      <c r="J36" s="178"/>
      <c r="K36" s="178"/>
      <c r="L36" s="178"/>
      <c r="M36" s="178"/>
      <c r="N36" s="178"/>
      <c r="O36" s="178"/>
    </row>
    <row r="37" spans="1:15" s="27" customFormat="1" ht="23.25" customHeight="1" x14ac:dyDescent="0.4">
      <c r="A37" s="28" t="s">
        <v>59</v>
      </c>
      <c r="C37" s="29"/>
      <c r="E37" s="29"/>
      <c r="G37" s="29"/>
    </row>
  </sheetData>
  <sheetProtection selectLockedCells="1" selectUnlockedCells="1"/>
  <customSheetViews>
    <customSheetView guid="{096AB658-BD04-AA49-AF29-6ECD874B925C}" showGridLines="0" topLeftCell="A31">
      <selection activeCell="J39" sqref="J39"/>
      <pageMargins left="0.51181102362204722" right="0.47244094488188981" top="0.62992125984251968" bottom="0.51181102362204722" header="0.31496062992125984" footer="0.31496062992125984"/>
      <pageSetup paperSize="9" scale="96" orientation="portrait" verticalDpi="0"/>
      <headerFooter alignWithMargins="0"/>
    </customSheetView>
  </customSheetViews>
  <mergeCells count="95">
    <mergeCell ref="C23:D23"/>
    <mergeCell ref="C24:D24"/>
    <mergeCell ref="C25:D25"/>
    <mergeCell ref="E23:I23"/>
    <mergeCell ref="E25:I25"/>
    <mergeCell ref="K16:M16"/>
    <mergeCell ref="K17:M17"/>
    <mergeCell ref="C22:D22"/>
    <mergeCell ref="E21:I21"/>
    <mergeCell ref="K20:M20"/>
    <mergeCell ref="K19:M19"/>
    <mergeCell ref="C20:D20"/>
    <mergeCell ref="C21:D21"/>
    <mergeCell ref="E19:I19"/>
    <mergeCell ref="A36:O36"/>
    <mergeCell ref="K31:M31"/>
    <mergeCell ref="K32:M32"/>
    <mergeCell ref="K33:M33"/>
    <mergeCell ref="K34:M34"/>
    <mergeCell ref="C32:D32"/>
    <mergeCell ref="E32:I32"/>
    <mergeCell ref="N32:O32"/>
    <mergeCell ref="N33:O33"/>
    <mergeCell ref="E31:I31"/>
    <mergeCell ref="C33:D33"/>
    <mergeCell ref="E33:I33"/>
    <mergeCell ref="E34:I34"/>
    <mergeCell ref="N34:O34"/>
    <mergeCell ref="N31:O31"/>
    <mergeCell ref="C34:D34"/>
    <mergeCell ref="N29:O29"/>
    <mergeCell ref="C30:D30"/>
    <mergeCell ref="E30:I30"/>
    <mergeCell ref="N30:O30"/>
    <mergeCell ref="C31:D31"/>
    <mergeCell ref="K29:M29"/>
    <mergeCell ref="K30:M30"/>
    <mergeCell ref="C29:D29"/>
    <mergeCell ref="E29:I29"/>
    <mergeCell ref="N27:O27"/>
    <mergeCell ref="C28:D28"/>
    <mergeCell ref="E28:I28"/>
    <mergeCell ref="N28:O28"/>
    <mergeCell ref="K27:M27"/>
    <mergeCell ref="K28:M28"/>
    <mergeCell ref="C27:D27"/>
    <mergeCell ref="E27:I27"/>
    <mergeCell ref="N25:O25"/>
    <mergeCell ref="C26:D26"/>
    <mergeCell ref="E26:I26"/>
    <mergeCell ref="N26:O26"/>
    <mergeCell ref="K25:M25"/>
    <mergeCell ref="K26:M26"/>
    <mergeCell ref="N23:O23"/>
    <mergeCell ref="E24:I24"/>
    <mergeCell ref="N24:O24"/>
    <mergeCell ref="K23:M23"/>
    <mergeCell ref="K24:M24"/>
    <mergeCell ref="N21:O21"/>
    <mergeCell ref="E22:I22"/>
    <mergeCell ref="N22:O22"/>
    <mergeCell ref="K21:M21"/>
    <mergeCell ref="K22:M22"/>
    <mergeCell ref="N19:O19"/>
    <mergeCell ref="C19:D19"/>
    <mergeCell ref="E20:I20"/>
    <mergeCell ref="N20:O20"/>
    <mergeCell ref="A13:B13"/>
    <mergeCell ref="D13:G13"/>
    <mergeCell ref="N17:O17"/>
    <mergeCell ref="N16:O16"/>
    <mergeCell ref="C18:D18"/>
    <mergeCell ref="E18:I18"/>
    <mergeCell ref="N18:O18"/>
    <mergeCell ref="K18:M18"/>
    <mergeCell ref="C16:D16"/>
    <mergeCell ref="E16:I16"/>
    <mergeCell ref="C17:D17"/>
    <mergeCell ref="E17:I17"/>
    <mergeCell ref="A3:O3"/>
    <mergeCell ref="G5:H5"/>
    <mergeCell ref="G7:H7"/>
    <mergeCell ref="G6:H6"/>
    <mergeCell ref="I5:O5"/>
    <mergeCell ref="L10:M10"/>
    <mergeCell ref="A10:B10"/>
    <mergeCell ref="H13:J13"/>
    <mergeCell ref="I6:J6"/>
    <mergeCell ref="K7:L7"/>
    <mergeCell ref="M7:O7"/>
    <mergeCell ref="K6:L6"/>
    <mergeCell ref="M6:O6"/>
    <mergeCell ref="I7:J7"/>
    <mergeCell ref="L11:M11"/>
    <mergeCell ref="K13:M13"/>
  </mergeCells>
  <phoneticPr fontId="1" type="noConversion"/>
  <dataValidations count="5">
    <dataValidation type="list" allowBlank="1" showInputMessage="1" showErrorMessage="1" sqref="B17:B33" xr:uid="{00000000-0002-0000-0200-000000000000}">
      <formula1>"석사학위논문,박사학위논문,SCI,SSCI,A&amp;HCI,SCIE,연구재단등재,연구재단등재후보,저서,번역서"</formula1>
    </dataValidation>
    <dataValidation type="list" allowBlank="1" showInputMessage="1" showErrorMessage="1" sqref="L19:M32 K17:K33" xr:uid="{00000000-0002-0000-0200-000001000000}">
      <formula1>가중치</formula1>
    </dataValidation>
    <dataValidation type="list" allowBlank="1" showInputMessage="1" showErrorMessage="1" sqref="J17:J33" xr:uid="{00000000-0002-0000-0200-000002000000}">
      <formula1>인정율</formula1>
    </dataValidation>
    <dataValidation type="list" allowBlank="1" showInputMessage="1" showErrorMessage="1" sqref="C17:C33 D17:D25" xr:uid="{00000000-0002-0000-0200-000003000000}">
      <formula1>저자수</formula1>
    </dataValidation>
    <dataValidation type="list" allowBlank="1" showInputMessage="1" showErrorMessage="1" sqref="E17:I33" xr:uid="{00000000-0002-0000-0200-000004000000}">
      <formula1>저자역할</formula1>
    </dataValidation>
  </dataValidations>
  <pageMargins left="0.51181102362204722" right="0.47244094488188981" top="0.62992125984251968" bottom="0.51181102362204722" header="0.31496062992125984" footer="0.31496062992125984"/>
  <pageSetup paperSize="9" scale="96" orientation="portrait" verticalDpi="0"/>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4"/>
  <sheetViews>
    <sheetView workbookViewId="0">
      <selection activeCell="D17" sqref="D17"/>
    </sheetView>
  </sheetViews>
  <sheetFormatPr defaultRowHeight="17.399999999999999" x14ac:dyDescent="0.4"/>
  <cols>
    <col min="1" max="1" width="12.09765625" customWidth="1"/>
    <col min="2" max="2" width="9.19921875" customWidth="1"/>
    <col min="3" max="3" width="15.8984375" customWidth="1"/>
    <col min="4" max="4" width="33.59765625" customWidth="1"/>
  </cols>
  <sheetData>
    <row r="1" spans="1:4" x14ac:dyDescent="0.4">
      <c r="A1" s="4">
        <f>100%</f>
        <v>1</v>
      </c>
      <c r="B1">
        <f>1</f>
        <v>1</v>
      </c>
      <c r="C1" t="s">
        <v>103</v>
      </c>
      <c r="D1" t="s">
        <v>110</v>
      </c>
    </row>
    <row r="2" spans="1:4" x14ac:dyDescent="0.4">
      <c r="A2" s="4">
        <f>70%</f>
        <v>0.7</v>
      </c>
      <c r="B2">
        <f>2</f>
        <v>2</v>
      </c>
      <c r="C2" t="s">
        <v>104</v>
      </c>
      <c r="D2" t="s">
        <v>111</v>
      </c>
    </row>
    <row r="3" spans="1:4" x14ac:dyDescent="0.4">
      <c r="A3" s="4">
        <f>50%</f>
        <v>0.5</v>
      </c>
      <c r="B3">
        <f>3</f>
        <v>3</v>
      </c>
      <c r="C3" t="s">
        <v>105</v>
      </c>
      <c r="D3" t="s">
        <v>112</v>
      </c>
    </row>
    <row r="4" spans="1:4" x14ac:dyDescent="0.4">
      <c r="A4" s="4">
        <f>30%</f>
        <v>0.3</v>
      </c>
      <c r="B4">
        <f>5</f>
        <v>5</v>
      </c>
      <c r="D4" t="s">
        <v>113</v>
      </c>
    </row>
  </sheetData>
  <phoneticPr fontId="39"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F18"/>
  <sheetViews>
    <sheetView workbookViewId="0">
      <selection activeCell="D23" sqref="D23"/>
    </sheetView>
  </sheetViews>
  <sheetFormatPr defaultColWidth="8.8984375" defaultRowHeight="17.399999999999999" x14ac:dyDescent="0.4"/>
  <cols>
    <col min="1" max="1" width="15.09765625" bestFit="1" customWidth="1"/>
    <col min="6" max="6" width="15.8984375" bestFit="1" customWidth="1"/>
  </cols>
  <sheetData>
    <row r="1" spans="1:6" x14ac:dyDescent="0.4">
      <c r="A1" t="s">
        <v>0</v>
      </c>
      <c r="B1" t="s">
        <v>2</v>
      </c>
      <c r="C1" t="s">
        <v>1</v>
      </c>
      <c r="D1" t="s">
        <v>3</v>
      </c>
      <c r="E1" t="s">
        <v>4</v>
      </c>
      <c r="F1" t="s">
        <v>36</v>
      </c>
    </row>
    <row r="2" spans="1:6" x14ac:dyDescent="0.4">
      <c r="A2" t="s">
        <v>10</v>
      </c>
      <c r="B2" t="s">
        <v>33</v>
      </c>
      <c r="C2" s="3" t="s">
        <v>25</v>
      </c>
      <c r="D2" s="4">
        <v>2</v>
      </c>
      <c r="E2">
        <v>1.5</v>
      </c>
      <c r="F2" t="s">
        <v>39</v>
      </c>
    </row>
    <row r="3" spans="1:6" x14ac:dyDescent="0.4">
      <c r="A3" t="s">
        <v>9</v>
      </c>
      <c r="B3" t="s">
        <v>34</v>
      </c>
      <c r="C3" s="3" t="s">
        <v>15</v>
      </c>
      <c r="D3" s="4">
        <v>1</v>
      </c>
      <c r="E3">
        <v>1.25</v>
      </c>
      <c r="F3" t="s">
        <v>40</v>
      </c>
    </row>
    <row r="4" spans="1:6" x14ac:dyDescent="0.4">
      <c r="A4" t="s">
        <v>5</v>
      </c>
      <c r="B4" t="s">
        <v>35</v>
      </c>
      <c r="C4" s="3" t="s">
        <v>16</v>
      </c>
      <c r="D4" s="4">
        <v>0.7</v>
      </c>
      <c r="E4">
        <v>1</v>
      </c>
      <c r="F4" t="s">
        <v>38</v>
      </c>
    </row>
    <row r="5" spans="1:6" x14ac:dyDescent="0.4">
      <c r="A5" t="s">
        <v>23</v>
      </c>
      <c r="B5" t="s">
        <v>32</v>
      </c>
      <c r="C5" s="3" t="s">
        <v>17</v>
      </c>
      <c r="D5" s="4">
        <v>0.5</v>
      </c>
      <c r="F5" t="s">
        <v>37</v>
      </c>
    </row>
    <row r="6" spans="1:6" x14ac:dyDescent="0.4">
      <c r="A6" t="s">
        <v>24</v>
      </c>
      <c r="B6" t="s">
        <v>19</v>
      </c>
      <c r="C6" t="s">
        <v>22</v>
      </c>
      <c r="D6" s="4">
        <v>0.3</v>
      </c>
      <c r="F6" t="s">
        <v>43</v>
      </c>
    </row>
    <row r="7" spans="1:6" x14ac:dyDescent="0.4">
      <c r="A7" t="s">
        <v>6</v>
      </c>
      <c r="C7" s="3" t="s">
        <v>18</v>
      </c>
      <c r="D7" s="4"/>
    </row>
    <row r="8" spans="1:6" x14ac:dyDescent="0.4">
      <c r="A8" t="s">
        <v>7</v>
      </c>
      <c r="C8" s="3" t="s">
        <v>30</v>
      </c>
    </row>
    <row r="9" spans="1:6" x14ac:dyDescent="0.4">
      <c r="A9" t="s">
        <v>8</v>
      </c>
      <c r="C9" s="3" t="s">
        <v>31</v>
      </c>
    </row>
    <row r="10" spans="1:6" x14ac:dyDescent="0.4">
      <c r="A10" t="s">
        <v>28</v>
      </c>
      <c r="C10" s="3" t="s">
        <v>19</v>
      </c>
    </row>
    <row r="11" spans="1:6" x14ac:dyDescent="0.4">
      <c r="A11" t="s">
        <v>29</v>
      </c>
      <c r="C11" s="3" t="s">
        <v>42</v>
      </c>
    </row>
    <row r="12" spans="1:6" x14ac:dyDescent="0.4">
      <c r="A12" t="s">
        <v>27</v>
      </c>
    </row>
    <row r="13" spans="1:6" x14ac:dyDescent="0.4">
      <c r="A13" t="s">
        <v>26</v>
      </c>
    </row>
    <row r="14" spans="1:6" x14ac:dyDescent="0.4">
      <c r="A14" t="s">
        <v>19</v>
      </c>
    </row>
    <row r="17" spans="1:1" x14ac:dyDescent="0.4">
      <c r="A17" t="s">
        <v>20</v>
      </c>
    </row>
    <row r="18" spans="1:1" x14ac:dyDescent="0.4">
      <c r="A18" t="s">
        <v>21</v>
      </c>
    </row>
  </sheetData>
  <customSheetViews>
    <customSheetView guid="{096AB658-BD04-AA49-AF29-6ECD874B925C}" state="hidden">
      <selection activeCell="F10" sqref="F10"/>
      <pageMargins left="0.7" right="0.7" top="0.75" bottom="0.75" header="0.3" footer="0.3"/>
      <headerFooter alignWithMargins="0"/>
    </customSheetView>
  </customSheetViews>
  <phoneticPr fontId="1"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워크시트</vt:lpstr>
      </vt:variant>
      <vt:variant>
        <vt:i4>4</vt:i4>
      </vt:variant>
      <vt:variant>
        <vt:lpstr>이름 지정된 범위</vt:lpstr>
      </vt:variant>
      <vt:variant>
        <vt:i4>6</vt:i4>
      </vt:variant>
    </vt:vector>
  </HeadingPairs>
  <TitlesOfParts>
    <vt:vector size="10" baseType="lpstr">
      <vt:lpstr>Journal Articles</vt:lpstr>
      <vt:lpstr>(Example)Form 4-1-가.연구실적물</vt:lpstr>
      <vt:lpstr>Index</vt:lpstr>
      <vt:lpstr>인덱스</vt:lpstr>
      <vt:lpstr>가중치</vt:lpstr>
      <vt:lpstr>신청구분</vt:lpstr>
      <vt:lpstr>인정율</vt:lpstr>
      <vt:lpstr>저자수</vt:lpstr>
      <vt:lpstr>저자역할</vt:lpstr>
      <vt:lpstr>학술지구분</vt:lpstr>
    </vt:vector>
  </TitlesOfParts>
  <Company>pnu</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mecomm117</cp:lastModifiedBy>
  <cp:lastPrinted>2024-03-04T05:46:38Z</cp:lastPrinted>
  <dcterms:created xsi:type="dcterms:W3CDTF">2009-01-21T04:49:18Z</dcterms:created>
  <dcterms:modified xsi:type="dcterms:W3CDTF">2025-03-25T02:02:29Z</dcterms:modified>
</cp:coreProperties>
</file>